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3256" windowHeight="12456" activeTab="1"/>
  </bookViews>
  <sheets>
    <sheet name="表紙 " sheetId="2" r:id="rId1"/>
    <sheet name="要項" sheetId="3" r:id="rId2"/>
    <sheet name="参加チーム" sheetId="4" r:id="rId3"/>
    <sheet name="２０日日程" sheetId="5" r:id="rId4"/>
    <sheet name="２１日日程" sheetId="6" r:id="rId5"/>
    <sheet name="アクセス・周辺MAP" sheetId="7" r:id="rId6"/>
  </sheets>
  <definedNames>
    <definedName name="_xlnm.Print_Area" localSheetId="3">'２０日日程'!$A$1:$AE$113</definedName>
    <definedName name="_xlnm.Print_Area" localSheetId="4">'２１日日程'!$A$1:$AA$130</definedName>
    <definedName name="_xlnm.Print_Area" localSheetId="5">アクセス・周辺MAP!$A$1:$AE$21</definedName>
    <definedName name="_xlnm.Print_Area" localSheetId="2">参加チーム!$A$1:$N$26</definedName>
    <definedName name="_xlnm.Print_Area" localSheetId="0">'表紙 '!$A$1:$M$58</definedName>
    <definedName name="_xlnm.Print_Area" localSheetId="1">要項!$A$1:$L$81</definedName>
  </definedNames>
  <calcPr calcId="152511"/>
</workbook>
</file>

<file path=xl/calcChain.xml><?xml version="1.0" encoding="utf-8"?>
<calcChain xmlns="http://schemas.openxmlformats.org/spreadsheetml/2006/main">
  <c r="AA91" i="5"/>
  <c r="U90"/>
  <c r="J51"/>
  <c r="AA89"/>
  <c r="U121" i="6"/>
  <c r="U108"/>
  <c r="Y120"/>
  <c r="U120"/>
  <c r="K120"/>
  <c r="Y107"/>
  <c r="U107"/>
  <c r="K107"/>
  <c r="Y69"/>
  <c r="Y68"/>
  <c r="Y82"/>
  <c r="Y81"/>
  <c r="Y95"/>
  <c r="Y94"/>
  <c r="U95"/>
  <c r="K95"/>
  <c r="U94"/>
  <c r="K94"/>
  <c r="U81"/>
  <c r="K81"/>
  <c r="U68"/>
  <c r="K68"/>
  <c r="U69"/>
  <c r="K69"/>
  <c r="U82"/>
  <c r="K82"/>
  <c r="U106" i="5"/>
  <c r="J106"/>
  <c r="U105"/>
  <c r="J105"/>
  <c r="U104"/>
  <c r="J104"/>
  <c r="U103"/>
  <c r="J103"/>
  <c r="U102"/>
  <c r="J102"/>
  <c r="U101"/>
  <c r="J101"/>
  <c r="U92"/>
  <c r="J92"/>
  <c r="U91"/>
  <c r="J91"/>
  <c r="J90"/>
  <c r="U89"/>
  <c r="J89"/>
  <c r="U88"/>
  <c r="J88"/>
  <c r="U87"/>
  <c r="J87"/>
  <c r="U79"/>
  <c r="J79"/>
  <c r="U78"/>
  <c r="J78"/>
  <c r="U76"/>
  <c r="J76"/>
  <c r="U74"/>
  <c r="J74"/>
  <c r="U60"/>
  <c r="J60"/>
  <c r="U75"/>
  <c r="J75"/>
  <c r="U65"/>
  <c r="J65"/>
  <c r="U66"/>
  <c r="J66"/>
  <c r="U64"/>
  <c r="J64"/>
  <c r="U62"/>
  <c r="J62"/>
  <c r="U61"/>
  <c r="J61"/>
  <c r="U73"/>
  <c r="J73"/>
  <c r="U59"/>
  <c r="J59"/>
  <c r="U52"/>
  <c r="J52"/>
  <c r="U51"/>
  <c r="U50"/>
  <c r="J50"/>
  <c r="U48"/>
  <c r="J48"/>
  <c r="U47"/>
  <c r="J47"/>
  <c r="U46"/>
  <c r="J46"/>
  <c r="J45"/>
  <c r="U45"/>
  <c r="AV40"/>
  <c r="P40"/>
  <c r="N40"/>
  <c r="L40"/>
  <c r="J40"/>
  <c r="H40"/>
  <c r="F40"/>
  <c r="AM40"/>
  <c r="AR40"/>
  <c r="AV39"/>
  <c r="Q39"/>
  <c r="U39"/>
  <c r="L39"/>
  <c r="J39"/>
  <c r="H39"/>
  <c r="F39"/>
  <c r="AM39"/>
  <c r="AR39"/>
  <c r="AV38"/>
  <c r="Q38"/>
  <c r="I40"/>
  <c r="M38"/>
  <c r="I39"/>
  <c r="H38"/>
  <c r="AN38"/>
  <c r="F38"/>
  <c r="AM38"/>
  <c r="AR38"/>
  <c r="AV37"/>
  <c r="AN37"/>
  <c r="AM37"/>
  <c r="Q37"/>
  <c r="E40"/>
  <c r="AK40"/>
  <c r="M37"/>
  <c r="E39"/>
  <c r="I37"/>
  <c r="Q36"/>
  <c r="M36"/>
  <c r="I36"/>
  <c r="E36"/>
  <c r="AV32"/>
  <c r="P32"/>
  <c r="N32"/>
  <c r="L32"/>
  <c r="J32"/>
  <c r="AM32"/>
  <c r="AR32"/>
  <c r="H32"/>
  <c r="F32"/>
  <c r="AV31"/>
  <c r="Q31"/>
  <c r="U31"/>
  <c r="Y31"/>
  <c r="AU31"/>
  <c r="L31"/>
  <c r="J31"/>
  <c r="H31"/>
  <c r="AN31"/>
  <c r="F31"/>
  <c r="AM31"/>
  <c r="AR31"/>
  <c r="AV30"/>
  <c r="Q30"/>
  <c r="I32"/>
  <c r="M30"/>
  <c r="I31"/>
  <c r="H30"/>
  <c r="AN30"/>
  <c r="F30"/>
  <c r="AM30"/>
  <c r="AR30"/>
  <c r="AV29"/>
  <c r="AN29"/>
  <c r="AM29"/>
  <c r="Q29"/>
  <c r="E32"/>
  <c r="U32"/>
  <c r="M29"/>
  <c r="E31"/>
  <c r="I29"/>
  <c r="AK29"/>
  <c r="Q28"/>
  <c r="M28"/>
  <c r="I28"/>
  <c r="E28"/>
  <c r="AV24"/>
  <c r="T24"/>
  <c r="R24"/>
  <c r="P24"/>
  <c r="N24"/>
  <c r="L24"/>
  <c r="J24"/>
  <c r="H24"/>
  <c r="F24"/>
  <c r="AM24"/>
  <c r="AR24"/>
  <c r="AV23"/>
  <c r="U23"/>
  <c r="Q24"/>
  <c r="P23"/>
  <c r="N23"/>
  <c r="L23"/>
  <c r="J23"/>
  <c r="H23"/>
  <c r="F23"/>
  <c r="AM23"/>
  <c r="AR23"/>
  <c r="AV22"/>
  <c r="U22"/>
  <c r="M24"/>
  <c r="AK24"/>
  <c r="Q22"/>
  <c r="M23"/>
  <c r="L22"/>
  <c r="J22"/>
  <c r="H22"/>
  <c r="F22"/>
  <c r="AM22"/>
  <c r="AR22"/>
  <c r="AV21"/>
  <c r="U21"/>
  <c r="I24"/>
  <c r="Q21"/>
  <c r="I23"/>
  <c r="M21"/>
  <c r="I22"/>
  <c r="H21"/>
  <c r="AN21"/>
  <c r="F21"/>
  <c r="AM21"/>
  <c r="AR21"/>
  <c r="AV20"/>
  <c r="AN20"/>
  <c r="AM20"/>
  <c r="U20"/>
  <c r="E24"/>
  <c r="Y24"/>
  <c r="Q20"/>
  <c r="M20"/>
  <c r="E22"/>
  <c r="I20"/>
  <c r="E21"/>
  <c r="U19"/>
  <c r="Q19"/>
  <c r="M19"/>
  <c r="I19"/>
  <c r="E19"/>
  <c r="AV15"/>
  <c r="T15"/>
  <c r="R15"/>
  <c r="P15"/>
  <c r="N15"/>
  <c r="L15"/>
  <c r="J15"/>
  <c r="H15"/>
  <c r="F15"/>
  <c r="AV14"/>
  <c r="U14"/>
  <c r="Q15"/>
  <c r="P14"/>
  <c r="AN14"/>
  <c r="N14"/>
  <c r="L14"/>
  <c r="J14"/>
  <c r="H14"/>
  <c r="F14"/>
  <c r="AM14"/>
  <c r="AR14"/>
  <c r="AV13"/>
  <c r="U13"/>
  <c r="M15"/>
  <c r="Q13"/>
  <c r="Y13"/>
  <c r="L13"/>
  <c r="J13"/>
  <c r="H13"/>
  <c r="F13"/>
  <c r="AM13"/>
  <c r="AR13"/>
  <c r="AV12"/>
  <c r="U12"/>
  <c r="I15"/>
  <c r="Q12"/>
  <c r="I14"/>
  <c r="M12"/>
  <c r="Y12"/>
  <c r="H12"/>
  <c r="AN12"/>
  <c r="F12"/>
  <c r="AM12"/>
  <c r="AV11"/>
  <c r="AN11"/>
  <c r="AM11"/>
  <c r="U11"/>
  <c r="E15"/>
  <c r="Y15"/>
  <c r="Q11"/>
  <c r="E14"/>
  <c r="M11"/>
  <c r="E13"/>
  <c r="I11"/>
  <c r="E12"/>
  <c r="U10"/>
  <c r="Q10"/>
  <c r="M10"/>
  <c r="I10"/>
  <c r="E10"/>
  <c r="AM15"/>
  <c r="AR15"/>
  <c r="Y14"/>
  <c r="AP14"/>
  <c r="AS14"/>
  <c r="W31"/>
  <c r="AQ31"/>
  <c r="M32"/>
  <c r="M40"/>
  <c r="U30"/>
  <c r="W30"/>
  <c r="AQ30"/>
  <c r="E38"/>
  <c r="Y21"/>
  <c r="AC21"/>
  <c r="AU21"/>
  <c r="U37"/>
  <c r="AP37"/>
  <c r="AS37"/>
  <c r="AA21"/>
  <c r="AQ21"/>
  <c r="Y30"/>
  <c r="AU30"/>
  <c r="AL20"/>
  <c r="AK38"/>
  <c r="Y20"/>
  <c r="AP20"/>
  <c r="AS20"/>
  <c r="AC14"/>
  <c r="AU14"/>
  <c r="M14"/>
  <c r="Y11"/>
  <c r="AL37"/>
  <c r="AP30"/>
  <c r="AS30"/>
  <c r="AP21"/>
  <c r="AS21"/>
  <c r="E30"/>
  <c r="AA14"/>
  <c r="AQ14"/>
  <c r="U29"/>
  <c r="U38"/>
  <c r="AN13"/>
  <c r="AN15"/>
  <c r="AN22"/>
  <c r="AN24"/>
  <c r="AK22"/>
  <c r="AL22"/>
  <c r="AL29"/>
  <c r="AL38"/>
  <c r="AP38"/>
  <c r="AS38"/>
  <c r="AN39"/>
  <c r="AN32"/>
  <c r="AN40"/>
  <c r="AL30"/>
  <c r="Y37"/>
  <c r="AU37"/>
  <c r="AK37"/>
  <c r="AC11"/>
  <c r="AU11"/>
  <c r="AN23"/>
  <c r="AP12"/>
  <c r="AS12"/>
  <c r="AA12"/>
  <c r="AQ12"/>
  <c r="AC12"/>
  <c r="AU12"/>
  <c r="AL40"/>
  <c r="U40"/>
  <c r="AK14"/>
  <c r="AL14"/>
  <c r="Y32"/>
  <c r="AU32"/>
  <c r="AL31"/>
  <c r="AK31"/>
  <c r="AR11"/>
  <c r="AR20"/>
  <c r="AR12"/>
  <c r="AL15"/>
  <c r="AK15"/>
  <c r="AL24"/>
  <c r="AK32"/>
  <c r="AL32"/>
  <c r="AK12"/>
  <c r="AL12"/>
  <c r="AL21"/>
  <c r="AK21"/>
  <c r="Y39"/>
  <c r="AU39"/>
  <c r="AP39"/>
  <c r="AS39"/>
  <c r="W39"/>
  <c r="AQ39"/>
  <c r="AA20"/>
  <c r="AQ20"/>
  <c r="AK20"/>
  <c r="AL11"/>
  <c r="AP31"/>
  <c r="AS31"/>
  <c r="AK11"/>
  <c r="AK30"/>
  <c r="W37"/>
  <c r="AQ37"/>
  <c r="I13"/>
  <c r="AK13"/>
  <c r="E23"/>
  <c r="Y22"/>
  <c r="Y23"/>
  <c r="AA11"/>
  <c r="AQ11"/>
  <c r="AP11"/>
  <c r="AS11"/>
  <c r="AP29"/>
  <c r="AS29"/>
  <c r="Y29"/>
  <c r="AU29"/>
  <c r="W29"/>
  <c r="AQ29"/>
  <c r="AC20"/>
  <c r="AU20"/>
  <c r="Y38"/>
  <c r="AU38"/>
  <c r="W38"/>
  <c r="AQ38"/>
  <c r="AA23"/>
  <c r="AQ23"/>
  <c r="AP23"/>
  <c r="AS23"/>
  <c r="AC23"/>
  <c r="AU23"/>
  <c r="AA22"/>
  <c r="AQ22"/>
  <c r="AP22"/>
  <c r="AS22"/>
  <c r="AC22"/>
  <c r="AU22"/>
  <c r="AR37"/>
  <c r="AP40"/>
  <c r="AS40"/>
  <c r="Y40"/>
  <c r="AU40"/>
  <c r="W40"/>
  <c r="AQ40"/>
  <c r="AL23"/>
  <c r="AK23"/>
  <c r="AL13"/>
  <c r="AC15"/>
  <c r="AU15"/>
  <c r="AP15"/>
  <c r="AS15"/>
  <c r="AA15"/>
  <c r="AQ15"/>
  <c r="AR29"/>
  <c r="AC13"/>
  <c r="AU13"/>
  <c r="AA13"/>
  <c r="AQ13"/>
  <c r="AP13"/>
  <c r="AS13"/>
  <c r="AA24"/>
  <c r="AQ24"/>
  <c r="AP24"/>
  <c r="AS24"/>
  <c r="AC24"/>
  <c r="AU24"/>
  <c r="AP32"/>
  <c r="AS32"/>
  <c r="W32"/>
  <c r="AQ32"/>
  <c r="AK39"/>
  <c r="AL39"/>
</calcChain>
</file>

<file path=xl/sharedStrings.xml><?xml version="1.0" encoding="utf-8"?>
<sst xmlns="http://schemas.openxmlformats.org/spreadsheetml/2006/main" count="960" uniqueCount="379">
  <si>
    <t>勝点</t>
  </si>
  <si>
    <t>勝</t>
  </si>
  <si>
    <t>引分</t>
  </si>
  <si>
    <t>得点</t>
  </si>
  <si>
    <t>失点</t>
  </si>
  <si>
    <t>得失点差</t>
  </si>
  <si>
    <t>順位</t>
  </si>
  <si>
    <t>得失</t>
  </si>
  <si>
    <t>合計</t>
  </si>
  <si>
    <t>－</t>
  </si>
  <si>
    <t>各チ－ム代表者・監督　　殿</t>
    <rPh sb="0" eb="1">
      <t>カク</t>
    </rPh>
    <rPh sb="4" eb="7">
      <t>ダイヒョウシャ</t>
    </rPh>
    <rPh sb="8" eb="10">
      <t>カントク</t>
    </rPh>
    <rPh sb="12" eb="13">
      <t>トノ</t>
    </rPh>
    <phoneticPr fontId="6"/>
  </si>
  <si>
    <t>１　趣　旨</t>
    <phoneticPr fontId="6"/>
  </si>
  <si>
    <t>様々な地域の各チームが一同に会して、日頃の活動成果を十分に発揮しサッカーを通してジュニア年代</t>
    <rPh sb="0" eb="2">
      <t>サマザマ</t>
    </rPh>
    <rPh sb="3" eb="5">
      <t>チイキ</t>
    </rPh>
    <rPh sb="44" eb="46">
      <t>ネンダイ</t>
    </rPh>
    <phoneticPr fontId="6"/>
  </si>
  <si>
    <t>の心身の健全な育成と相互の親善及び技術向上、そして指導者同士の情報交換を図り、地域のサッカー</t>
    <phoneticPr fontId="6"/>
  </si>
  <si>
    <t>普及と向上に寄与されることを大会の最大の趣旨とする。</t>
    <phoneticPr fontId="6"/>
  </si>
  <si>
    <t>２　名　称</t>
    <phoneticPr fontId="6"/>
  </si>
  <si>
    <t>３　主　催</t>
    <phoneticPr fontId="6"/>
  </si>
  <si>
    <t>※別シートの宿泊地図で場所は確認ください</t>
  </si>
  <si>
    <t>（１２－１－１２）</t>
    <phoneticPr fontId="6"/>
  </si>
  <si>
    <t>※ハーフタイムは給水・コートチェンジのみでお願い致します。（給水はコートから出ないで行ってください。）</t>
    <rPh sb="8" eb="10">
      <t>キュウスイ</t>
    </rPh>
    <rPh sb="22" eb="23">
      <t>ネガイ</t>
    </rPh>
    <rPh sb="24" eb="25">
      <t>イタ</t>
    </rPh>
    <rPh sb="30" eb="32">
      <t>キュウスイ</t>
    </rPh>
    <rPh sb="38" eb="39">
      <t>デ</t>
    </rPh>
    <rPh sb="42" eb="43">
      <t>オコナ</t>
    </rPh>
    <phoneticPr fontId="6"/>
  </si>
  <si>
    <t>・勝ち点／３・分け／１・負け／０とします。</t>
    <rPh sb="1" eb="2">
      <t>カ</t>
    </rPh>
    <rPh sb="3" eb="4">
      <t>テン</t>
    </rPh>
    <rPh sb="7" eb="8">
      <t>ワ</t>
    </rPh>
    <rPh sb="12" eb="13">
      <t>マ</t>
    </rPh>
    <phoneticPr fontId="6"/>
  </si>
  <si>
    <t>・勝ち点が同じ場合は①得失点②総得点③当該チームの成績④コイントス</t>
    <rPh sb="1" eb="2">
      <t>カ</t>
    </rPh>
    <rPh sb="3" eb="4">
      <t>テン</t>
    </rPh>
    <rPh sb="5" eb="6">
      <t>オナ</t>
    </rPh>
    <rPh sb="7" eb="9">
      <t>バアイ</t>
    </rPh>
    <rPh sb="11" eb="13">
      <t>トクシツ</t>
    </rPh>
    <rPh sb="13" eb="14">
      <t>テン</t>
    </rPh>
    <rPh sb="15" eb="18">
      <t>ソウトクテン</t>
    </rPh>
    <rPh sb="19" eb="21">
      <t>トウガイ</t>
    </rPh>
    <rPh sb="25" eb="27">
      <t>セイセキ</t>
    </rPh>
    <phoneticPr fontId="6"/>
  </si>
  <si>
    <t>※ハーフタイムは時間厳守でお願い致します。</t>
    <rPh sb="8" eb="10">
      <t>ジカン</t>
    </rPh>
    <rPh sb="10" eb="12">
      <t>ゲンシュ</t>
    </rPh>
    <rPh sb="14" eb="15">
      <t>ネガ</t>
    </rPh>
    <rPh sb="16" eb="17">
      <t>イタ</t>
    </rPh>
    <phoneticPr fontId="6"/>
  </si>
  <si>
    <t>・前日の結果により、トーナメントとリーグ戦を実施。</t>
    <rPh sb="1" eb="3">
      <t>ゼンジツ</t>
    </rPh>
    <rPh sb="4" eb="6">
      <t>ケッカ</t>
    </rPh>
    <rPh sb="20" eb="21">
      <t>セン</t>
    </rPh>
    <rPh sb="22" eb="24">
      <t>ジッシ</t>
    </rPh>
    <phoneticPr fontId="6"/>
  </si>
  <si>
    <t>～トーナメント～</t>
    <phoneticPr fontId="6"/>
  </si>
  <si>
    <t>・同点の場合は、延長戦なし・３人制のＰＫ戦（サドンデス有）を実施する。</t>
    <rPh sb="1" eb="3">
      <t>ドウテン</t>
    </rPh>
    <rPh sb="4" eb="6">
      <t>バアイ</t>
    </rPh>
    <rPh sb="8" eb="10">
      <t>エンチョウ</t>
    </rPh>
    <rPh sb="10" eb="11">
      <t>セン</t>
    </rPh>
    <rPh sb="15" eb="17">
      <t>ニンセイ</t>
    </rPh>
    <rPh sb="20" eb="21">
      <t>セン</t>
    </rPh>
    <rPh sb="27" eb="28">
      <t>アリ</t>
    </rPh>
    <rPh sb="30" eb="32">
      <t>ジッシ</t>
    </rPh>
    <phoneticPr fontId="6"/>
  </si>
  <si>
    <t>④その他</t>
    <rPh sb="3" eb="4">
      <t>タ</t>
    </rPh>
    <phoneticPr fontId="6"/>
  </si>
  <si>
    <t>・選手交代はフリー交代制とする（ハーフタイムは給水・選手交代のみでお願い致します。）</t>
    <rPh sb="23" eb="25">
      <t>キュウスイ</t>
    </rPh>
    <rPh sb="26" eb="27">
      <t>セン</t>
    </rPh>
    <rPh sb="27" eb="28">
      <t>シュ</t>
    </rPh>
    <rPh sb="28" eb="30">
      <t>コウタイ</t>
    </rPh>
    <rPh sb="34" eb="35">
      <t>ネガ</t>
    </rPh>
    <rPh sb="36" eb="37">
      <t>イタ</t>
    </rPh>
    <phoneticPr fontId="6"/>
  </si>
  <si>
    <t>・８人制で行う。</t>
    <rPh sb="2" eb="4">
      <t>ニンセイ</t>
    </rPh>
    <rPh sb="5" eb="6">
      <t>オコナ</t>
    </rPh>
    <phoneticPr fontId="6"/>
  </si>
  <si>
    <t>13　表　彰</t>
    <phoneticPr fontId="6"/>
  </si>
  <si>
    <t>14　審　判</t>
    <rPh sb="3" eb="4">
      <t>シン</t>
    </rPh>
    <rPh sb="5" eb="6">
      <t>ハン</t>
    </rPh>
    <phoneticPr fontId="6"/>
  </si>
  <si>
    <t>15　救　急</t>
    <rPh sb="3" eb="4">
      <t>スク</t>
    </rPh>
    <rPh sb="5" eb="6">
      <t>キュウ</t>
    </rPh>
    <phoneticPr fontId="6"/>
  </si>
  <si>
    <t>公立豊岡病院但馬救急救命センター</t>
    <rPh sb="0" eb="2">
      <t>コウリツ</t>
    </rPh>
    <rPh sb="2" eb="4">
      <t>トヨオカ</t>
    </rPh>
    <rPh sb="4" eb="6">
      <t>ビョウイン</t>
    </rPh>
    <rPh sb="6" eb="8">
      <t>タジマ</t>
    </rPh>
    <rPh sb="8" eb="10">
      <t>キュウキュウ</t>
    </rPh>
    <rPh sb="10" eb="12">
      <t>キュウメイ</t>
    </rPh>
    <phoneticPr fontId="6"/>
  </si>
  <si>
    <t>〒668-8501　兵庫県豊岡市戸牧1094番地　ＴＥＬ：0796（22）6111　ＦＡＸ：0796（22）0088</t>
    <rPh sb="10" eb="13">
      <t>ヒョウゴケン</t>
    </rPh>
    <rPh sb="13" eb="15">
      <t>トヨオカ</t>
    </rPh>
    <rPh sb="15" eb="16">
      <t>シ</t>
    </rPh>
    <rPh sb="16" eb="17">
      <t>コ</t>
    </rPh>
    <rPh sb="17" eb="18">
      <t>マキ</t>
    </rPh>
    <rPh sb="22" eb="24">
      <t>バンチ</t>
    </rPh>
    <phoneticPr fontId="6"/>
  </si>
  <si>
    <t>16　雨　天</t>
    <rPh sb="3" eb="4">
      <t>アメ</t>
    </rPh>
    <rPh sb="5" eb="6">
      <t>テン</t>
    </rPh>
    <phoneticPr fontId="6"/>
  </si>
  <si>
    <t>雨天決行といたします。テントなどの用意は各チ－ムでの対応で宜しくお願いします。</t>
    <rPh sb="0" eb="2">
      <t>ウテン</t>
    </rPh>
    <rPh sb="2" eb="4">
      <t>ケッコウ</t>
    </rPh>
    <rPh sb="17" eb="19">
      <t>ヨウイ</t>
    </rPh>
    <rPh sb="20" eb="21">
      <t>カク</t>
    </rPh>
    <rPh sb="26" eb="28">
      <t>タイオウ</t>
    </rPh>
    <rPh sb="29" eb="30">
      <t>ヨロ</t>
    </rPh>
    <rPh sb="33" eb="34">
      <t>ネガ</t>
    </rPh>
    <phoneticPr fontId="6"/>
  </si>
  <si>
    <t>17　懇親会</t>
    <rPh sb="3" eb="5">
      <t>コンシン</t>
    </rPh>
    <rPh sb="5" eb="6">
      <t>カイ</t>
    </rPh>
    <phoneticPr fontId="6"/>
  </si>
  <si>
    <t>各地域からお集まり頂きました指導者の皆様で、ご交流やサッカー談議で盛り上がりたいと思います。</t>
    <rPh sb="0" eb="3">
      <t>カクチイキ</t>
    </rPh>
    <rPh sb="6" eb="7">
      <t>アツ</t>
    </rPh>
    <rPh sb="9" eb="10">
      <t>イタダ</t>
    </rPh>
    <rPh sb="14" eb="17">
      <t>シドウシャ</t>
    </rPh>
    <rPh sb="18" eb="20">
      <t>ミナサマ</t>
    </rPh>
    <rPh sb="23" eb="25">
      <t>コウリュウ</t>
    </rPh>
    <rPh sb="30" eb="32">
      <t>ダンギ</t>
    </rPh>
    <rPh sb="33" eb="34">
      <t>モ</t>
    </rPh>
    <rPh sb="35" eb="36">
      <t>ア</t>
    </rPh>
    <rPh sb="41" eb="42">
      <t>オモ</t>
    </rPh>
    <phoneticPr fontId="6"/>
  </si>
  <si>
    <t>１９　大会参加費用について</t>
    <rPh sb="3" eb="5">
      <t>タイカイ</t>
    </rPh>
    <rPh sb="5" eb="7">
      <t>サンカ</t>
    </rPh>
    <rPh sb="7" eb="9">
      <t>ヒヨウ</t>
    </rPh>
    <phoneticPr fontId="6"/>
  </si>
  <si>
    <t>【神鍋サッカーフェスティバル　大会事務局】</t>
    <phoneticPr fontId="6"/>
  </si>
  <si>
    <t>住所：〒658-0032　兵庫県神戸市東灘区向洋町中１－９　ＴＥＬ：078-858-6961　ＦＡＸ：078-858-6155　</t>
    <rPh sb="25" eb="26">
      <t>チュウ</t>
    </rPh>
    <phoneticPr fontId="6"/>
  </si>
  <si>
    <t>Ｎｏ．</t>
    <phoneticPr fontId="6"/>
  </si>
  <si>
    <t>県名（地区）</t>
    <rPh sb="0" eb="2">
      <t>ケンメイ</t>
    </rPh>
    <rPh sb="3" eb="5">
      <t>チク</t>
    </rPh>
    <phoneticPr fontId="6"/>
  </si>
  <si>
    <t>出 場 チ － ム 名</t>
    <rPh sb="0" eb="1">
      <t>デ</t>
    </rPh>
    <rPh sb="2" eb="3">
      <t>バ</t>
    </rPh>
    <rPh sb="10" eb="11">
      <t>メイ</t>
    </rPh>
    <phoneticPr fontId="6"/>
  </si>
  <si>
    <t>参 加 日 程</t>
    <rPh sb="0" eb="1">
      <t>サン</t>
    </rPh>
    <rPh sb="2" eb="3">
      <t>カ</t>
    </rPh>
    <rPh sb="4" eb="5">
      <t>ニチ</t>
    </rPh>
    <rPh sb="6" eb="7">
      <t>ホド</t>
    </rPh>
    <phoneticPr fontId="6"/>
  </si>
  <si>
    <t>ますつかみ</t>
    <phoneticPr fontId="6"/>
  </si>
  <si>
    <t>参加</t>
    <rPh sb="0" eb="2">
      <t>サンカ</t>
    </rPh>
    <phoneticPr fontId="6"/>
  </si>
  <si>
    <t>不参加</t>
    <rPh sb="0" eb="3">
      <t>フサンカ</t>
    </rPh>
    <phoneticPr fontId="6"/>
  </si>
  <si>
    <t>静岡県</t>
    <rPh sb="0" eb="3">
      <t>シズオカケン</t>
    </rPh>
    <phoneticPr fontId="6"/>
  </si>
  <si>
    <t>ＬＩＢＥＲＯ　ＦＣ　ジュニア</t>
    <phoneticPr fontId="6"/>
  </si>
  <si>
    <t>香川県</t>
    <rPh sb="0" eb="2">
      <t>カガワ</t>
    </rPh>
    <rPh sb="2" eb="3">
      <t>ケン</t>
    </rPh>
    <phoneticPr fontId="6"/>
  </si>
  <si>
    <t>京都府</t>
    <rPh sb="0" eb="2">
      <t>キョウト</t>
    </rPh>
    <rPh sb="2" eb="3">
      <t>フ</t>
    </rPh>
    <phoneticPr fontId="6"/>
  </si>
  <si>
    <t>大阪府</t>
    <rPh sb="0" eb="2">
      <t>オオサカ</t>
    </rPh>
    <rPh sb="2" eb="3">
      <t>フ</t>
    </rPh>
    <phoneticPr fontId="6"/>
  </si>
  <si>
    <t>ＦＣ和田山ウイングス</t>
    <rPh sb="2" eb="5">
      <t>ワダヤマ</t>
    </rPh>
    <phoneticPr fontId="6"/>
  </si>
  <si>
    <t>佐用郡</t>
    <rPh sb="0" eb="2">
      <t>サヨウ</t>
    </rPh>
    <rPh sb="2" eb="3">
      <t>グン</t>
    </rPh>
    <phoneticPr fontId="6"/>
  </si>
  <si>
    <t>佐用ＪＦＣ</t>
    <rPh sb="0" eb="2">
      <t>サヨウ</t>
    </rPh>
    <phoneticPr fontId="6"/>
  </si>
  <si>
    <t>加古川市</t>
    <rPh sb="0" eb="4">
      <t>カコガワシ</t>
    </rPh>
    <phoneticPr fontId="6"/>
  </si>
  <si>
    <t>宝塚市</t>
    <rPh sb="0" eb="3">
      <t>タカラヅカシ</t>
    </rPh>
    <phoneticPr fontId="6"/>
  </si>
  <si>
    <t>末広ＦＣ</t>
    <rPh sb="0" eb="2">
      <t>スエヒロ</t>
    </rPh>
    <phoneticPr fontId="6"/>
  </si>
  <si>
    <t>神戸市</t>
    <rPh sb="0" eb="3">
      <t>コウベシ</t>
    </rPh>
    <phoneticPr fontId="6"/>
  </si>
  <si>
    <t>屋島サッカースポーツ少年団</t>
    <rPh sb="0" eb="2">
      <t>ヤシマ</t>
    </rPh>
    <rPh sb="10" eb="13">
      <t>ショウネンダン</t>
    </rPh>
    <phoneticPr fontId="6"/>
  </si>
  <si>
    <t>島根県</t>
    <rPh sb="0" eb="3">
      <t>シマネケン</t>
    </rPh>
    <phoneticPr fontId="6"/>
  </si>
  <si>
    <t>玉湯ＳＣ</t>
    <rPh sb="0" eb="2">
      <t>タマユ</t>
    </rPh>
    <phoneticPr fontId="6"/>
  </si>
  <si>
    <t>岡山県</t>
    <rPh sb="0" eb="3">
      <t>オカヤマケン</t>
    </rPh>
    <phoneticPr fontId="6"/>
  </si>
  <si>
    <t>南輝サッカースポーツ少年団</t>
    <rPh sb="0" eb="2">
      <t>ナンキ</t>
    </rPh>
    <rPh sb="10" eb="13">
      <t>ショウネンダン</t>
    </rPh>
    <phoneticPr fontId="6"/>
  </si>
  <si>
    <t>福知山サッカースポーツ少年団</t>
    <rPh sb="0" eb="3">
      <t>フクチヤマ</t>
    </rPh>
    <rPh sb="11" eb="14">
      <t>ショウネンダン</t>
    </rPh>
    <phoneticPr fontId="6"/>
  </si>
  <si>
    <t>塚原サンクラブ</t>
    <rPh sb="0" eb="2">
      <t>ツカハラ</t>
    </rPh>
    <phoneticPr fontId="6"/>
  </si>
  <si>
    <t>奈良県</t>
    <rPh sb="0" eb="3">
      <t>ナラケン</t>
    </rPh>
    <phoneticPr fontId="6"/>
  </si>
  <si>
    <t>チャクラネスト奈良</t>
    <rPh sb="7" eb="9">
      <t>ナラ</t>
    </rPh>
    <phoneticPr fontId="6"/>
  </si>
  <si>
    <t>豊岡市</t>
    <rPh sb="0" eb="3">
      <t>トヨオカシ</t>
    </rPh>
    <phoneticPr fontId="6"/>
  </si>
  <si>
    <t>フェルネーロＳＣ</t>
    <phoneticPr fontId="6"/>
  </si>
  <si>
    <t>加古川神野ＳＣ　Ａｍｉｚａｄｅ　Ｊｒ</t>
    <rPh sb="0" eb="3">
      <t>カコガワ</t>
    </rPh>
    <rPh sb="3" eb="5">
      <t>カンノ</t>
    </rPh>
    <phoneticPr fontId="6"/>
  </si>
  <si>
    <t>朝来市</t>
    <rPh sb="0" eb="2">
      <t>アサゴ</t>
    </rPh>
    <rPh sb="2" eb="3">
      <t>シ</t>
    </rPh>
    <phoneticPr fontId="6"/>
  </si>
  <si>
    <t>尼崎市</t>
    <rPh sb="0" eb="3">
      <t>アマガサキシ</t>
    </rPh>
    <phoneticPr fontId="6"/>
  </si>
  <si>
    <t>瑞穂サッカークラブ</t>
    <rPh sb="0" eb="2">
      <t>ミズホ</t>
    </rPh>
    <phoneticPr fontId="6"/>
  </si>
  <si>
    <t>駒ヶ林ＦＣ</t>
    <rPh sb="0" eb="3">
      <t>コマガバヤシ</t>
    </rPh>
    <phoneticPr fontId="6"/>
  </si>
  <si>
    <t>宮本ＦＣ</t>
    <rPh sb="0" eb="2">
      <t>ミヤモト</t>
    </rPh>
    <phoneticPr fontId="6"/>
  </si>
  <si>
    <t>センアーノ神戸</t>
    <rPh sb="5" eb="7">
      <t>コウベ</t>
    </rPh>
    <phoneticPr fontId="6"/>
  </si>
  <si>
    <t>Ａ．Ｃ　Ｌｉｖｅｎｔ</t>
    <phoneticPr fontId="6"/>
  </si>
  <si>
    <t>【Ｇｒｏｕｐ　Ａ】</t>
    <phoneticPr fontId="3"/>
  </si>
  <si>
    <t>-</t>
    <phoneticPr fontId="3"/>
  </si>
  <si>
    <t>【Ｇｒｏｕｐ　B】</t>
    <phoneticPr fontId="3"/>
  </si>
  <si>
    <t>-</t>
    <phoneticPr fontId="3"/>
  </si>
  <si>
    <t>【Ｇｒｏｕｐ　Ｃ】</t>
    <phoneticPr fontId="3"/>
  </si>
  <si>
    <t>【Ｇｒｏｕｐ　Ｄ】</t>
    <phoneticPr fontId="3"/>
  </si>
  <si>
    <t>No.</t>
    <phoneticPr fontId="3"/>
  </si>
  <si>
    <t>KICK　OFF</t>
    <phoneticPr fontId="3"/>
  </si>
  <si>
    <t>試合時間</t>
    <rPh sb="0" eb="2">
      <t>シアイ</t>
    </rPh>
    <rPh sb="2" eb="4">
      <t>ジカン</t>
    </rPh>
    <phoneticPr fontId="3"/>
  </si>
  <si>
    <t>Group</t>
    <phoneticPr fontId="3"/>
  </si>
  <si>
    <t>対戦カード</t>
    <rPh sb="0" eb="2">
      <t>タイセン</t>
    </rPh>
    <phoneticPr fontId="3"/>
  </si>
  <si>
    <t>審　　判</t>
    <rPh sb="0" eb="1">
      <t>シン</t>
    </rPh>
    <rPh sb="3" eb="4">
      <t>ハン</t>
    </rPh>
    <phoneticPr fontId="3"/>
  </si>
  <si>
    <t>①</t>
    <phoneticPr fontId="3"/>
  </si>
  <si>
    <t>１５‐３‐１５</t>
    <phoneticPr fontId="3"/>
  </si>
  <si>
    <t>ｖｓ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</si>
  <si>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</si>
  <si>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</si>
  <si>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</si>
  <si>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</si>
  <si>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</si>
  <si>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</si>
  <si>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</si>
  <si>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</si>
  <si>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ＴＲＭ</t>
    <phoneticPr fontId="3"/>
  </si>
  <si>
    <t>相　　互</t>
    <rPh sb="0" eb="1">
      <t>ソウ</t>
    </rPh>
    <rPh sb="3" eb="4">
      <t>タガイ</t>
    </rPh>
    <phoneticPr fontId="3"/>
  </si>
  <si>
    <t>⑩</t>
    <phoneticPr fontId="3"/>
  </si>
  <si>
    <t>１５‐３‐１５</t>
    <phoneticPr fontId="3"/>
  </si>
  <si>
    <t>ｖｓ</t>
    <phoneticPr fontId="3"/>
  </si>
  <si>
    <t>１５‐３‐１５</t>
    <phoneticPr fontId="3"/>
  </si>
  <si>
    <t>◆栗栖野Ａコート（駐車場側）◆</t>
    <rPh sb="1" eb="4">
      <t>クリスノ</t>
    </rPh>
    <rPh sb="9" eb="12">
      <t>チュウシャジョウ</t>
    </rPh>
    <rPh sb="12" eb="13">
      <t>ガワ</t>
    </rPh>
    <phoneticPr fontId="3"/>
  </si>
  <si>
    <t>◆栗栖野Ｂコート（中央）◆</t>
    <rPh sb="1" eb="4">
      <t>クリスノ</t>
    </rPh>
    <rPh sb="9" eb="11">
      <t>チュウオウ</t>
    </rPh>
    <phoneticPr fontId="3"/>
  </si>
  <si>
    <t>◆栗栖野Ｃコート（山側）◆</t>
    <rPh sb="1" eb="4">
      <t>クリスノ</t>
    </rPh>
    <rPh sb="9" eb="10">
      <t>ヤマ</t>
    </rPh>
    <rPh sb="10" eb="11">
      <t>ガワ</t>
    </rPh>
    <phoneticPr fontId="3"/>
  </si>
  <si>
    <t>神鍋サッカーフェスティバル　Ｕ１１</t>
    <rPh sb="0" eb="2">
      <t>カンナベ</t>
    </rPh>
    <phoneticPr fontId="35"/>
  </si>
  <si>
    <t>《会場：栗栖野中央Ｇ・名色総合Ｇ》</t>
    <rPh sb="1" eb="3">
      <t>カイジョウ</t>
    </rPh>
    <rPh sb="4" eb="7">
      <t>クリスノ</t>
    </rPh>
    <rPh sb="7" eb="9">
      <t>チュウオウ</t>
    </rPh>
    <rPh sb="11" eb="13">
      <t>ナシキ</t>
    </rPh>
    <rPh sb="13" eb="15">
      <t>ソウゴウ</t>
    </rPh>
    <phoneticPr fontId="3"/>
  </si>
  <si>
    <t>A</t>
    <phoneticPr fontId="3"/>
  </si>
  <si>
    <t>A</t>
    <phoneticPr fontId="3"/>
  </si>
  <si>
    <t>A</t>
    <phoneticPr fontId="35"/>
  </si>
  <si>
    <t>B</t>
    <phoneticPr fontId="3"/>
  </si>
  <si>
    <t>B</t>
    <phoneticPr fontId="3"/>
  </si>
  <si>
    <t>B</t>
    <phoneticPr fontId="35"/>
  </si>
  <si>
    <t>南輝サッカースポーツ少年団</t>
    <rPh sb="0" eb="2">
      <t>ナンキ</t>
    </rPh>
    <rPh sb="10" eb="13">
      <t>ショウネンダン</t>
    </rPh>
    <phoneticPr fontId="27"/>
  </si>
  <si>
    <t>福知山サッカースポーツ少年団</t>
    <rPh sb="0" eb="3">
      <t>フクチヤマ</t>
    </rPh>
    <rPh sb="11" eb="14">
      <t>ショウネンダン</t>
    </rPh>
    <phoneticPr fontId="27"/>
  </si>
  <si>
    <t>フェルネーロＳＣ</t>
    <phoneticPr fontId="27"/>
  </si>
  <si>
    <t>Ａ．Ｃ　Ｌｉｖｅｎｔ</t>
    <phoneticPr fontId="27"/>
  </si>
  <si>
    <t>センアーノ神戸</t>
    <rPh sb="5" eb="7">
      <t>コウベ</t>
    </rPh>
    <phoneticPr fontId="27"/>
  </si>
  <si>
    <t>センアーノ神戸　神鍋サッカーフェスティバル　Ｕ１１</t>
    <rPh sb="5" eb="7">
      <t>コウベ</t>
    </rPh>
    <rPh sb="8" eb="9">
      <t>カミ</t>
    </rPh>
    <rPh sb="9" eb="10">
      <t>ナベ</t>
    </rPh>
    <phoneticPr fontId="6"/>
  </si>
  <si>
    <t>センアーノ神戸　神鍋サッカーフェスティバルU１１</t>
    <rPh sb="5" eb="7">
      <t>コウベ</t>
    </rPh>
    <rPh sb="8" eb="9">
      <t>カミ</t>
    </rPh>
    <rPh sb="9" eb="10">
      <t>ナベ</t>
    </rPh>
    <phoneticPr fontId="6"/>
  </si>
  <si>
    <t>ＮＰＯ法人日本スポーツ夢クラブ　</t>
    <rPh sb="3" eb="5">
      <t>ホウジン</t>
    </rPh>
    <rPh sb="5" eb="7">
      <t>ニホン</t>
    </rPh>
    <rPh sb="11" eb="12">
      <t>ユメ</t>
    </rPh>
    <phoneticPr fontId="6"/>
  </si>
  <si>
    <t>平成２６年度日本サッカー協会第４種に登録している選手でありスポーツ障害保険に加入していること。</t>
    <phoneticPr fontId="6"/>
  </si>
  <si>
    <t>平成２６年７月１９日（土）【プレ大会】・２０日（日）・２１日（祝）【本大会】</t>
  </si>
  <si>
    <t>＊大会指定宿舎にて宿泊するチームは無料となります。（１日間の施設使用料・運営費）</t>
  </si>
  <si>
    <t>　 日帰り１チーム　１日６０００円(施設使用料・運営費）　　</t>
  </si>
  <si>
    <t>１８チーム（県内・県外）　</t>
    <rPh sb="6" eb="8">
      <t>ケンナイ</t>
    </rPh>
    <rPh sb="9" eb="11">
      <t>ケンガイ</t>
    </rPh>
    <phoneticPr fontId="6"/>
  </si>
  <si>
    <t>平成２６年度日本サッカー協会競技規則に準ずる。以下の項目については今大会用として定める。</t>
    <phoneticPr fontId="6"/>
  </si>
  <si>
    <t>①プレ大会</t>
    <rPh sb="3" eb="5">
      <t>タイカイ</t>
    </rPh>
    <phoneticPr fontId="6"/>
  </si>
  <si>
    <t>・４チーム×２ブロックの予選リーグ戦と各順位同士による順位決定戦を行う。</t>
    <rPh sb="12" eb="14">
      <t>ヨセン</t>
    </rPh>
    <rPh sb="17" eb="18">
      <t>セン</t>
    </rPh>
    <rPh sb="19" eb="20">
      <t>カク</t>
    </rPh>
    <rPh sb="20" eb="22">
      <t>ジュンイ</t>
    </rPh>
    <rPh sb="22" eb="24">
      <t>ドウシ</t>
    </rPh>
    <rPh sb="27" eb="29">
      <t>ジュンイ</t>
    </rPh>
    <rPh sb="29" eb="32">
      <t>ケッテイセン</t>
    </rPh>
    <rPh sb="33" eb="34">
      <t>オコナ</t>
    </rPh>
    <phoneticPr fontId="6"/>
  </si>
  <si>
    <t>・順位決定戦のみ、決着がつかない場合は３人制のＰＫ戦（サドンデス有）を行う。</t>
    <rPh sb="1" eb="3">
      <t>ジュンイ</t>
    </rPh>
    <rPh sb="3" eb="6">
      <t>ケッテイセン</t>
    </rPh>
    <rPh sb="9" eb="11">
      <t>ケッチャク</t>
    </rPh>
    <rPh sb="16" eb="18">
      <t>バアイ</t>
    </rPh>
    <rPh sb="20" eb="21">
      <t>ニン</t>
    </rPh>
    <rPh sb="21" eb="22">
      <t>セイ</t>
    </rPh>
    <rPh sb="25" eb="26">
      <t>セン</t>
    </rPh>
    <rPh sb="32" eb="33">
      <t>ユウ</t>
    </rPh>
    <rPh sb="35" eb="36">
      <t>オコナ</t>
    </rPh>
    <phoneticPr fontId="6"/>
  </si>
  <si>
    <t>屋島サッカースポーツ少年団</t>
    <rPh sb="0" eb="2">
      <t>ヤシマ</t>
    </rPh>
    <rPh sb="10" eb="13">
      <t>ショウネンダン</t>
    </rPh>
    <phoneticPr fontId="27"/>
  </si>
  <si>
    <t>塚原サンクラブ</t>
    <rPh sb="0" eb="2">
      <t>ツカハラ</t>
    </rPh>
    <phoneticPr fontId="27"/>
  </si>
  <si>
    <t>佐用フットボールクラブ</t>
    <rPh sb="0" eb="2">
      <t>サヨウ</t>
    </rPh>
    <phoneticPr fontId="27"/>
  </si>
  <si>
    <t>瑞穂サッカークラブ</t>
    <rPh sb="0" eb="2">
      <t>ミズホ</t>
    </rPh>
    <phoneticPr fontId="27"/>
  </si>
  <si>
    <t>玉湯ＳＣ</t>
    <rPh sb="0" eb="2">
      <t>タマユ</t>
    </rPh>
    <phoneticPr fontId="35"/>
  </si>
  <si>
    <t>チャクラネスト奈良</t>
    <rPh sb="7" eb="9">
      <t>ナラ</t>
    </rPh>
    <phoneticPr fontId="35"/>
  </si>
  <si>
    <t>ＦＣ和田山ウイングス</t>
    <rPh sb="2" eb="5">
      <t>ワダヤマ</t>
    </rPh>
    <phoneticPr fontId="35"/>
  </si>
  <si>
    <t>宮本ＦＣ</t>
    <rPh sb="0" eb="2">
      <t>ミヤモト</t>
    </rPh>
    <phoneticPr fontId="35"/>
  </si>
  <si>
    <t>Ｌｉｂｅｒｏ　ＦＣ　ジュニア</t>
    <phoneticPr fontId="35"/>
  </si>
  <si>
    <t>野畑ＪＦＣ</t>
    <rPh sb="0" eb="1">
      <t>ノ</t>
    </rPh>
    <rPh sb="1" eb="2">
      <t>バタケ</t>
    </rPh>
    <phoneticPr fontId="35"/>
  </si>
  <si>
    <t>神野ＳＣ</t>
    <rPh sb="0" eb="2">
      <t>カンノ</t>
    </rPh>
    <phoneticPr fontId="35"/>
  </si>
  <si>
    <t>駒ヶ林ＦＣ</t>
    <rPh sb="0" eb="3">
      <t>コマガバヤシ</t>
    </rPh>
    <phoneticPr fontId="35"/>
  </si>
  <si>
    <t>お昼休憩</t>
    <rPh sb="1" eb="2">
      <t>ヒル</t>
    </rPh>
    <rPh sb="2" eb="4">
      <t>キュウケイ</t>
    </rPh>
    <phoneticPr fontId="3"/>
  </si>
  <si>
    <t>試合中の傷害事故などの怪我については、応急処置は施しますが、その他すべてのトラブル・事故</t>
  </si>
  <si>
    <t>怪我等についての責任は一切負いません。</t>
  </si>
  <si>
    <t>また、翌日の大会日程などを配布致しますので、各チーム１名はご参加宜しくお願い致します。</t>
    <rPh sb="3" eb="5">
      <t>ヨクジツ</t>
    </rPh>
    <rPh sb="6" eb="8">
      <t>タイカイ</t>
    </rPh>
    <rPh sb="8" eb="10">
      <t>ニッテイ</t>
    </rPh>
    <rPh sb="13" eb="15">
      <t>ハイフ</t>
    </rPh>
    <rPh sb="15" eb="16">
      <t>イタ</t>
    </rPh>
    <rPh sb="22" eb="23">
      <t>カク</t>
    </rPh>
    <rPh sb="27" eb="28">
      <t>メイ</t>
    </rPh>
    <rPh sb="30" eb="32">
      <t>サンカ</t>
    </rPh>
    <rPh sb="32" eb="33">
      <t>ヨロ</t>
    </rPh>
    <rPh sb="36" eb="37">
      <t>ネガ</t>
    </rPh>
    <rPh sb="38" eb="39">
      <t>イタ</t>
    </rPh>
    <phoneticPr fontId="6"/>
  </si>
  <si>
    <t>①主審は審判服（上着のみでも結構です）の着用お願い致します。</t>
    <rPh sb="1" eb="3">
      <t>シュシン</t>
    </rPh>
    <rPh sb="4" eb="6">
      <t>シンパン</t>
    </rPh>
    <rPh sb="6" eb="7">
      <t>フク</t>
    </rPh>
    <rPh sb="8" eb="10">
      <t>ウワギ</t>
    </rPh>
    <rPh sb="14" eb="16">
      <t>ケッコウ</t>
    </rPh>
    <rPh sb="20" eb="22">
      <t>チャクヨウ</t>
    </rPh>
    <rPh sb="23" eb="24">
      <t>ネガ</t>
    </rPh>
    <rPh sb="25" eb="26">
      <t>イタ</t>
    </rPh>
    <phoneticPr fontId="3"/>
  </si>
  <si>
    <t>②副審は選手もしくはスタッフから２名お願い致します。</t>
    <rPh sb="1" eb="3">
      <t>フクシン</t>
    </rPh>
    <rPh sb="4" eb="5">
      <t>セン</t>
    </rPh>
    <rPh sb="5" eb="6">
      <t>シュ</t>
    </rPh>
    <rPh sb="17" eb="18">
      <t>メイ</t>
    </rPh>
    <rPh sb="19" eb="20">
      <t>ネガ</t>
    </rPh>
    <rPh sb="21" eb="22">
      <t>イタ</t>
    </rPh>
    <phoneticPr fontId="3"/>
  </si>
  <si>
    <t>・日帰り参加チームは参加当日に徴収させて頂きます。</t>
    <rPh sb="1" eb="3">
      <t>ヒガエ</t>
    </rPh>
    <rPh sb="4" eb="6">
      <t>サンカ</t>
    </rPh>
    <rPh sb="10" eb="12">
      <t>サンカ</t>
    </rPh>
    <rPh sb="12" eb="14">
      <t>トウジツ</t>
    </rPh>
    <rPh sb="15" eb="17">
      <t>チョウシュウ</t>
    </rPh>
    <rPh sb="20" eb="21">
      <t>イタダ</t>
    </rPh>
    <phoneticPr fontId="3"/>
  </si>
  <si>
    <t>・宿泊チームは、後日請求書をお送り致します。請求書記載の期日までに振込みをお願い致します。</t>
    <rPh sb="1" eb="3">
      <t>シュクハク</t>
    </rPh>
    <rPh sb="8" eb="10">
      <t>ゴジツ</t>
    </rPh>
    <rPh sb="10" eb="13">
      <t>セイキュウショ</t>
    </rPh>
    <rPh sb="15" eb="16">
      <t>オク</t>
    </rPh>
    <rPh sb="17" eb="18">
      <t>イタ</t>
    </rPh>
    <rPh sb="22" eb="25">
      <t>セイキュウショ</t>
    </rPh>
    <rPh sb="25" eb="27">
      <t>キサイ</t>
    </rPh>
    <rPh sb="28" eb="30">
      <t>キジツ</t>
    </rPh>
    <rPh sb="33" eb="35">
      <t>フリコ</t>
    </rPh>
    <rPh sb="38" eb="39">
      <t>ネガ</t>
    </rPh>
    <rPh sb="40" eb="41">
      <t>イタ</t>
    </rPh>
    <phoneticPr fontId="3"/>
  </si>
  <si>
    <t>　　　　　担当：岡山　理継</t>
    <rPh sb="5" eb="7">
      <t>タントウ</t>
    </rPh>
    <rPh sb="8" eb="10">
      <t>オカヤマ</t>
    </rPh>
    <rPh sb="11" eb="12">
      <t>コトワリ</t>
    </rPh>
    <rPh sb="12" eb="13">
      <t>ツ</t>
    </rPh>
    <phoneticPr fontId="3"/>
  </si>
  <si>
    <t>ＰＣ：la_gent_blau_grana@yahoo.co.jp</t>
    <phoneticPr fontId="3"/>
  </si>
  <si>
    <t>ＭＰ：０８０－３５１３－６５３０</t>
    <phoneticPr fontId="3"/>
  </si>
  <si>
    <t>　　　　　担当：畑　智裕</t>
    <rPh sb="5" eb="7">
      <t>タントウ</t>
    </rPh>
    <rPh sb="8" eb="9">
      <t>ハタ</t>
    </rPh>
    <rPh sb="10" eb="12">
      <t>トモヒロ</t>
    </rPh>
    <phoneticPr fontId="3"/>
  </si>
  <si>
    <t>ＰＣ：cemano.hata@gmail.com</t>
    <phoneticPr fontId="3"/>
  </si>
  <si>
    <t>ＭＰ：０７０－１２０４－００６５</t>
    <phoneticPr fontId="3"/>
  </si>
  <si>
    <t>ＰＣ：masawataaddi@gmail.com</t>
  </si>
  <si>
    <t>ＭＰ：０８０－３５１３－６５３５</t>
  </si>
  <si>
    <t>担当：渡邉　正晃（当日大会責任者）</t>
    <rPh sb="9" eb="11">
      <t>トウジツ</t>
    </rPh>
    <rPh sb="11" eb="13">
      <t>タイカイ</t>
    </rPh>
    <rPh sb="13" eb="16">
      <t>セキニンシャ</t>
    </rPh>
    <phoneticPr fontId="6"/>
  </si>
  <si>
    <t>４　期　日</t>
    <phoneticPr fontId="6"/>
  </si>
  <si>
    <t>５　会　場</t>
    <phoneticPr fontId="6"/>
  </si>
  <si>
    <t>６　参加資格</t>
    <phoneticPr fontId="6"/>
  </si>
  <si>
    <t>７　参加費</t>
    <phoneticPr fontId="6"/>
  </si>
  <si>
    <t>８　参加ﾁｰﾑ</t>
    <phoneticPr fontId="6"/>
  </si>
  <si>
    <t>９　日　程</t>
    <phoneticPr fontId="6"/>
  </si>
  <si>
    <t>1０　競技規則　</t>
    <phoneticPr fontId="6"/>
  </si>
  <si>
    <t>２０１４．７．２０
予選リーグ</t>
    <rPh sb="10" eb="12">
      <t>ヨセン</t>
    </rPh>
    <phoneticPr fontId="6"/>
  </si>
  <si>
    <t>　センアーノ神戸　神鍋サッカーフェスティバル　Ｕ１１　　</t>
    <rPh sb="6" eb="8">
      <t>コウベ</t>
    </rPh>
    <rPh sb="9" eb="10">
      <t>カミ</t>
    </rPh>
    <rPh sb="10" eb="11">
      <t>ナベ</t>
    </rPh>
    <phoneticPr fontId="6"/>
  </si>
  <si>
    <t>◆参加出場チ－ム一覧◆</t>
    <rPh sb="1" eb="3">
      <t>サンカ</t>
    </rPh>
    <rPh sb="3" eb="5">
      <t>シュツジョウ</t>
    </rPh>
    <rPh sb="8" eb="10">
      <t>イチラン</t>
    </rPh>
    <phoneticPr fontId="6"/>
  </si>
  <si>
    <t>１２‐３‐１２</t>
    <phoneticPr fontId="3"/>
  </si>
  <si>
    <t>・１８チームを４チーム×２ブロック、５チーム×２ブロックに分け予選リーグ戦を行う。</t>
    <rPh sb="29" eb="30">
      <t>ワ</t>
    </rPh>
    <rPh sb="31" eb="33">
      <t>ヨセン</t>
    </rPh>
    <rPh sb="36" eb="37">
      <t>セン</t>
    </rPh>
    <rPh sb="38" eb="39">
      <t>オコナ</t>
    </rPh>
    <phoneticPr fontId="6"/>
  </si>
  <si>
    <t>・４チームリーグ：１５－３－１５、５チームリーグ：１２－３－１２　※ハーフタイムは時間厳守でお願い致します。</t>
    <phoneticPr fontId="6"/>
  </si>
  <si>
    <t>（１５－３－１５）</t>
    <phoneticPr fontId="6"/>
  </si>
  <si>
    <t>※トレーニングマッチ希望チームは、当日大会本部にてお申し込みください。</t>
    <rPh sb="10" eb="12">
      <t>キボウ</t>
    </rPh>
    <rPh sb="17" eb="19">
      <t>トウジツ</t>
    </rPh>
    <rPh sb="19" eb="21">
      <t>タイカイ</t>
    </rPh>
    <rPh sb="21" eb="23">
      <t>ホンブ</t>
    </rPh>
    <rPh sb="26" eb="27">
      <t>モウ</t>
    </rPh>
    <rPh sb="28" eb="29">
      <t>コ</t>
    </rPh>
    <phoneticPr fontId="3"/>
  </si>
  <si>
    <t>各順位トーナメント：優勝（1位トーナメントのみ準優勝・第３位）にトロフィー・楯を授与する・</t>
    <rPh sb="0" eb="1">
      <t>カク</t>
    </rPh>
    <rPh sb="1" eb="3">
      <t>ジュンイ</t>
    </rPh>
    <rPh sb="10" eb="12">
      <t>ユウショウ</t>
    </rPh>
    <rPh sb="14" eb="15">
      <t>イ</t>
    </rPh>
    <rPh sb="23" eb="26">
      <t>ジュンユウショウ</t>
    </rPh>
    <rPh sb="27" eb="28">
      <t>ダイ</t>
    </rPh>
    <rPh sb="29" eb="30">
      <t>イ</t>
    </rPh>
    <rPh sb="38" eb="39">
      <t>タテ</t>
    </rPh>
    <rPh sb="40" eb="42">
      <t>ジュヨ</t>
    </rPh>
    <phoneticPr fontId="6"/>
  </si>
  <si>
    <t>【１位トーナメント】</t>
    <rPh sb="2" eb="3">
      <t>イ</t>
    </rPh>
    <phoneticPr fontId="3"/>
  </si>
  <si>
    <t>Ａ　１位</t>
    <rPh sb="3" eb="4">
      <t>イ</t>
    </rPh>
    <phoneticPr fontId="3"/>
  </si>
  <si>
    <t>Ｃ　１位</t>
    <rPh sb="3" eb="4">
      <t>イ</t>
    </rPh>
    <phoneticPr fontId="3"/>
  </si>
  <si>
    <t>Ｂ　２位</t>
    <rPh sb="3" eb="4">
      <t>イ</t>
    </rPh>
    <phoneticPr fontId="3"/>
  </si>
  <si>
    <t>Ａ　２位</t>
    <rPh sb="3" eb="4">
      <t>イ</t>
    </rPh>
    <phoneticPr fontId="3"/>
  </si>
  <si>
    <t>Ｄ　１位</t>
    <rPh sb="3" eb="4">
      <t>イ</t>
    </rPh>
    <phoneticPr fontId="3"/>
  </si>
  <si>
    <t>Ｂ　１位</t>
    <rPh sb="3" eb="4">
      <t>イ</t>
    </rPh>
    <phoneticPr fontId="3"/>
  </si>
  <si>
    <t>【２位トーナメント】</t>
    <rPh sb="2" eb="3">
      <t>イ</t>
    </rPh>
    <phoneticPr fontId="3"/>
  </si>
  <si>
    <t>Ａ　３位</t>
    <rPh sb="3" eb="4">
      <t>イ</t>
    </rPh>
    <phoneticPr fontId="3"/>
  </si>
  <si>
    <t>Ｃ　２位</t>
    <rPh sb="3" eb="4">
      <t>イ</t>
    </rPh>
    <phoneticPr fontId="3"/>
  </si>
  <si>
    <t>Ｄ　２位</t>
    <rPh sb="3" eb="4">
      <t>イ</t>
    </rPh>
    <phoneticPr fontId="3"/>
  </si>
  <si>
    <t>Ｂ　３位</t>
    <rPh sb="3" eb="4">
      <t>イ</t>
    </rPh>
    <phoneticPr fontId="3"/>
  </si>
  <si>
    <t>【３位トーナメント】</t>
    <rPh sb="2" eb="3">
      <t>イ</t>
    </rPh>
    <phoneticPr fontId="3"/>
  </si>
  <si>
    <t>Ａ　４位</t>
    <rPh sb="3" eb="4">
      <t>イ</t>
    </rPh>
    <phoneticPr fontId="3"/>
  </si>
  <si>
    <t>Ｃ　３位</t>
    <rPh sb="3" eb="4">
      <t>イ</t>
    </rPh>
    <phoneticPr fontId="3"/>
  </si>
  <si>
    <t>Ｄ　３位</t>
    <rPh sb="3" eb="4">
      <t>イ</t>
    </rPh>
    <phoneticPr fontId="3"/>
  </si>
  <si>
    <t>Ｂ　４位</t>
    <rPh sb="3" eb="4">
      <t>イ</t>
    </rPh>
    <phoneticPr fontId="3"/>
  </si>
  <si>
    <t>【４位トーナメント】</t>
    <rPh sb="2" eb="3">
      <t>イ</t>
    </rPh>
    <phoneticPr fontId="3"/>
  </si>
  <si>
    <t>Ａ　５位</t>
    <rPh sb="3" eb="4">
      <t>イ</t>
    </rPh>
    <phoneticPr fontId="3"/>
  </si>
  <si>
    <t>Ｃ　４位</t>
    <rPh sb="3" eb="4">
      <t>イ</t>
    </rPh>
    <phoneticPr fontId="3"/>
  </si>
  <si>
    <t>Ｄ　４位</t>
    <rPh sb="3" eb="4">
      <t>イ</t>
    </rPh>
    <phoneticPr fontId="3"/>
  </si>
  <si>
    <t>Ｂ　５位</t>
    <rPh sb="3" eb="4">
      <t>イ</t>
    </rPh>
    <phoneticPr fontId="3"/>
  </si>
  <si>
    <t>Ｎｏ．</t>
    <phoneticPr fontId="3"/>
  </si>
  <si>
    <t>ＫＩＣＫ　ＯＦＦ</t>
    <phoneticPr fontId="3"/>
  </si>
  <si>
    <t>Ｇｒｏｕｐ</t>
    <phoneticPr fontId="3"/>
  </si>
  <si>
    <t>審判</t>
    <rPh sb="0" eb="2">
      <t>シンパン</t>
    </rPh>
    <phoneticPr fontId="3"/>
  </si>
  <si>
    <t>①</t>
    <phoneticPr fontId="3"/>
  </si>
  <si>
    <t>ｖｓ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</si>
  <si>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</si>
  <si>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</si>
  <si>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</si>
  <si>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</si>
  <si>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</si>
  <si>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⑧</t>
    <phoneticPr fontId="3"/>
  </si>
  <si>
    <t>⑨</t>
    <phoneticPr fontId="3"/>
  </si>
  <si>
    <t>⑩</t>
    <phoneticPr fontId="3"/>
  </si>
  <si>
    <t>Ｎｏ．</t>
    <phoneticPr fontId="3"/>
  </si>
  <si>
    <t>ＫＩＣＫ　ＯＦＦ</t>
    <phoneticPr fontId="3"/>
  </si>
  <si>
    <t>①</t>
    <phoneticPr fontId="3"/>
  </si>
  <si>
    <t>１位</t>
    <rPh sb="1" eb="2">
      <t>イ</t>
    </rPh>
    <phoneticPr fontId="45"/>
  </si>
  <si>
    <t>２位</t>
    <rPh sb="1" eb="2">
      <t>イ</t>
    </rPh>
    <phoneticPr fontId="45"/>
  </si>
  <si>
    <t>３位</t>
    <rPh sb="1" eb="2">
      <t>イ</t>
    </rPh>
    <phoneticPr fontId="45"/>
  </si>
  <si>
    <t>４位</t>
    <rPh sb="1" eb="2">
      <t>イ</t>
    </rPh>
    <phoneticPr fontId="45"/>
  </si>
  <si>
    <t>１５‐３‐１５</t>
    <phoneticPr fontId="45"/>
  </si>
  <si>
    <t>Ａ①　敗者</t>
    <rPh sb="3" eb="5">
      <t>ハイシャ</t>
    </rPh>
    <phoneticPr fontId="45"/>
  </si>
  <si>
    <t>Ｂ①　敗者</t>
    <rPh sb="3" eb="5">
      <t>ハイシャ</t>
    </rPh>
    <phoneticPr fontId="45"/>
  </si>
  <si>
    <t>Ａ①　勝者</t>
    <rPh sb="3" eb="5">
      <t>ショウシャ</t>
    </rPh>
    <phoneticPr fontId="45"/>
  </si>
  <si>
    <t>Ｂ①　勝者</t>
    <rPh sb="3" eb="5">
      <t>ショウシャ</t>
    </rPh>
    <phoneticPr fontId="45"/>
  </si>
  <si>
    <t>Ｃ①　敗者</t>
    <rPh sb="3" eb="5">
      <t>ハイシャ</t>
    </rPh>
    <phoneticPr fontId="45"/>
  </si>
  <si>
    <t>Ｃ②　敗者</t>
    <rPh sb="3" eb="5">
      <t>ハイシャ</t>
    </rPh>
    <phoneticPr fontId="45"/>
  </si>
  <si>
    <t>Ａ②　勝者</t>
    <rPh sb="3" eb="5">
      <t>ショウシャ</t>
    </rPh>
    <phoneticPr fontId="45"/>
  </si>
  <si>
    <t>Ｂ②　勝者</t>
    <rPh sb="3" eb="5">
      <t>ショウシャ</t>
    </rPh>
    <phoneticPr fontId="45"/>
  </si>
  <si>
    <t>Ｃ①　勝者</t>
    <rPh sb="3" eb="5">
      <t>ショウシャ</t>
    </rPh>
    <phoneticPr fontId="45"/>
  </si>
  <si>
    <t>Ｃ②　勝者</t>
    <rPh sb="3" eb="5">
      <t>ショウシャ</t>
    </rPh>
    <phoneticPr fontId="45"/>
  </si>
  <si>
    <t>Ａ②　敗者</t>
    <rPh sb="3" eb="5">
      <t>ハイシャ</t>
    </rPh>
    <phoneticPr fontId="45"/>
  </si>
  <si>
    <t>Ｂ②　敗者</t>
    <rPh sb="3" eb="5">
      <t>ハイシャ</t>
    </rPh>
    <phoneticPr fontId="45"/>
  </si>
  <si>
    <t>ＴＲＭ</t>
    <phoneticPr fontId="45"/>
  </si>
  <si>
    <t>前試合勝者</t>
    <rPh sb="0" eb="1">
      <t>マエ</t>
    </rPh>
    <rPh sb="1" eb="3">
      <t>シアイ</t>
    </rPh>
    <rPh sb="3" eb="5">
      <t>ショウシャ</t>
    </rPh>
    <phoneticPr fontId="45"/>
  </si>
  <si>
    <t>相互</t>
    <rPh sb="0" eb="2">
      <t>ソウゴ</t>
    </rPh>
    <phoneticPr fontId="45"/>
  </si>
  <si>
    <t>　</t>
    <phoneticPr fontId="45"/>
  </si>
  <si>
    <t>前試合敗者</t>
    <rPh sb="0" eb="1">
      <t>マエ</t>
    </rPh>
    <rPh sb="1" eb="3">
      <t>シアイ</t>
    </rPh>
    <rPh sb="3" eb="5">
      <t>ハイシャ</t>
    </rPh>
    <phoneticPr fontId="45"/>
  </si>
  <si>
    <t>神鍋サッカーフェスティバル　Ｕ１１</t>
    <rPh sb="0" eb="2">
      <t>カンナベ</t>
    </rPh>
    <phoneticPr fontId="45"/>
  </si>
  <si>
    <t>2014.7.21
順位トーナメント</t>
    <rPh sb="10" eb="12">
      <t>ジュンイ</t>
    </rPh>
    <phoneticPr fontId="45"/>
  </si>
  <si>
    <t>◆名色Ａコート（道路側）◆</t>
    <rPh sb="1" eb="3">
      <t>ナシキ</t>
    </rPh>
    <rPh sb="8" eb="10">
      <t>ドウロ</t>
    </rPh>
    <rPh sb="10" eb="11">
      <t>ガワ</t>
    </rPh>
    <phoneticPr fontId="3"/>
  </si>
  <si>
    <t>◆名色Ｂコート（但馬ドーム側）◆</t>
    <rPh sb="1" eb="3">
      <t>ナシキ</t>
    </rPh>
    <rPh sb="8" eb="10">
      <t>タジマ</t>
    </rPh>
    <rPh sb="13" eb="14">
      <t>ガワ</t>
    </rPh>
    <phoneticPr fontId="3"/>
  </si>
  <si>
    <t>フェルネーロＳＣ</t>
    <phoneticPr fontId="35"/>
  </si>
  <si>
    <t>センアーノ神戸</t>
    <rPh sb="5" eb="7">
      <t>コウベ</t>
    </rPh>
    <phoneticPr fontId="35"/>
  </si>
  <si>
    <t>福知山サッカースポーツ少年団</t>
    <rPh sb="0" eb="3">
      <t>フクチヤマ</t>
    </rPh>
    <rPh sb="11" eb="14">
      <t>ショウネンダン</t>
    </rPh>
    <phoneticPr fontId="35"/>
  </si>
  <si>
    <t>フェルネーロＳＣ</t>
    <phoneticPr fontId="35"/>
  </si>
  <si>
    <t>南輝サッカースポーツ少年団</t>
    <rPh sb="0" eb="2">
      <t>ナンキ</t>
    </rPh>
    <rPh sb="10" eb="13">
      <t>ショウネンダン</t>
    </rPh>
    <phoneticPr fontId="35"/>
  </si>
  <si>
    <t>佐用フットボールクラブ</t>
    <rPh sb="0" eb="2">
      <t>サヨウ</t>
    </rPh>
    <phoneticPr fontId="35"/>
  </si>
  <si>
    <t>Ａ．Ｃ　Ｌｉｖｅｎｔ</t>
    <phoneticPr fontId="35"/>
  </si>
  <si>
    <t>塚原サンクラブ</t>
    <rPh sb="0" eb="2">
      <t>ツカハラ</t>
    </rPh>
    <phoneticPr fontId="35"/>
  </si>
  <si>
    <t>屋島サッカースポーツ少年団</t>
    <rPh sb="0" eb="2">
      <t>ヤシマ</t>
    </rPh>
    <rPh sb="10" eb="13">
      <t>ショウネンダン</t>
    </rPh>
    <phoneticPr fontId="35"/>
  </si>
  <si>
    <t>宝塚末広ＦＣ</t>
    <rPh sb="0" eb="2">
      <t>タカラヅカ</t>
    </rPh>
    <rPh sb="2" eb="4">
      <t>スエヒロ</t>
    </rPh>
    <phoneticPr fontId="35"/>
  </si>
  <si>
    <t>瑞穂サッカークラブ</t>
    <rPh sb="0" eb="2">
      <t>ミズホ</t>
    </rPh>
    <phoneticPr fontId="35"/>
  </si>
  <si>
    <t>①１９～２０日</t>
    <rPh sb="6" eb="7">
      <t>ニチ</t>
    </rPh>
    <phoneticPr fontId="6"/>
  </si>
  <si>
    <t>②２０～２１日</t>
    <rPh sb="6" eb="7">
      <t>ニチ</t>
    </rPh>
    <phoneticPr fontId="6"/>
  </si>
  <si>
    <t>③１９～２１日</t>
    <rPh sb="6" eb="7">
      <t>ニチ</t>
    </rPh>
    <phoneticPr fontId="6"/>
  </si>
  <si>
    <t>○</t>
    <phoneticPr fontId="3"/>
  </si>
  <si>
    <t>所要時間と経路</t>
  </si>
  <si>
    <t>《宿泊施設地図》</t>
    <rPh sb="1" eb="3">
      <t>シュクハク</t>
    </rPh>
    <rPh sb="3" eb="5">
      <t>シセツ</t>
    </rPh>
    <rPh sb="5" eb="7">
      <t>チズ</t>
    </rPh>
    <phoneticPr fontId="3"/>
  </si>
  <si>
    <t>大阪</t>
  </si>
  <si>
    <t>神戸</t>
  </si>
  <si>
    <t>姫路</t>
  </si>
  <si>
    <t>京都</t>
  </si>
  <si>
    <t>四国</t>
  </si>
  <si>
    <t>広島・岡山</t>
    <rPh sb="0" eb="2">
      <t>ヒロシマ</t>
    </rPh>
    <rPh sb="3" eb="5">
      <t>オカヤマ</t>
    </rPh>
    <phoneticPr fontId="3"/>
  </si>
  <si>
    <t>鳥取</t>
  </si>
  <si>
    <t>栗栖野地区</t>
    <rPh sb="0" eb="2">
      <t>クリス</t>
    </rPh>
    <rPh sb="2" eb="3">
      <t>ノ</t>
    </rPh>
    <rPh sb="3" eb="5">
      <t>チク</t>
    </rPh>
    <phoneticPr fontId="3"/>
  </si>
  <si>
    <t>名色地区</t>
    <rPh sb="0" eb="1">
      <t>ナ</t>
    </rPh>
    <rPh sb="1" eb="2">
      <t>イロ</t>
    </rPh>
    <rPh sb="2" eb="4">
      <t>チク</t>
    </rPh>
    <phoneticPr fontId="3"/>
  </si>
  <si>
    <t>自動車</t>
    <rPh sb="0" eb="3">
      <t>ジドウシャ</t>
    </rPh>
    <phoneticPr fontId="3"/>
  </si>
  <si>
    <t>２時間４０分</t>
  </si>
  <si>
    <t>２時間３０分</t>
  </si>
  <si>
    <t>１時間４０分</t>
  </si>
  <si>
    <t>鳴門ICより３時間</t>
  </si>
  <si>
    <t>倉敷ＪＣＴより３時間</t>
    <rPh sb="0" eb="2">
      <t>クラシキ</t>
    </rPh>
    <rPh sb="8" eb="10">
      <t>ジカン</t>
    </rPh>
    <phoneticPr fontId="3"/>
  </si>
  <si>
    <t>１時間</t>
  </si>
  <si>
    <r>
      <t>中国自動車道・吉川JCT→舞鶴若狭自動車道・春日IC→</t>
    </r>
    <r>
      <rPr>
        <sz val="11"/>
        <color indexed="18"/>
        <rFont val="ＭＳ Ｐゴシック"/>
        <family val="3"/>
        <charset val="128"/>
      </rPr>
      <t>北近畿豊岡自動車道・山東ＩＣ(新しく開通しました)</t>
    </r>
    <r>
      <rPr>
        <sz val="11"/>
        <color theme="1"/>
        <rFont val="ＭＳ Ｐゴシック"/>
        <family val="3"/>
        <charset val="128"/>
        <scheme val="minor"/>
      </rPr>
      <t>→国道9号線(豊岡・鳥取方面）→</t>
    </r>
    <r>
      <rPr>
        <sz val="11"/>
        <color indexed="10"/>
        <rFont val="ＭＳ Ｐゴシック"/>
        <family val="3"/>
        <charset val="128"/>
      </rPr>
      <t>和田山「一本柳」交差点右折</t>
    </r>
    <r>
      <rPr>
        <sz val="11"/>
        <color theme="1"/>
        <rFont val="ＭＳ Ｐゴシック"/>
        <family val="3"/>
        <charset val="128"/>
        <scheme val="minor"/>
      </rPr>
      <t>→</t>
    </r>
    <phoneticPr fontId="3"/>
  </si>
  <si>
    <r>
      <t>播但連絡道・和田山IC→国道312号線（豊岡方面）→</t>
    </r>
    <r>
      <rPr>
        <sz val="11"/>
        <color indexed="10"/>
        <rFont val="ＭＳ Ｐゴシック"/>
        <family val="3"/>
        <charset val="128"/>
      </rPr>
      <t>和田山「一本柳」交差点直進</t>
    </r>
    <r>
      <rPr>
        <sz val="11"/>
        <color theme="1"/>
        <rFont val="ＭＳ Ｐゴシック"/>
        <family val="3"/>
        <charset val="128"/>
        <scheme val="minor"/>
      </rPr>
      <t>→</t>
    </r>
    <phoneticPr fontId="3"/>
  </si>
  <si>
    <r>
      <t>京都丹波道路→国道9号線（豊岡・鳥取方面）→</t>
    </r>
    <r>
      <rPr>
        <sz val="11"/>
        <color indexed="10"/>
        <rFont val="ＭＳ Ｐゴシック"/>
        <family val="3"/>
        <charset val="128"/>
      </rPr>
      <t>和田山「一本柳」交差点右折</t>
    </r>
    <r>
      <rPr>
        <sz val="11"/>
        <color theme="1"/>
        <rFont val="ＭＳ Ｐゴシック"/>
        <family val="3"/>
        <charset val="128"/>
        <scheme val="minor"/>
      </rPr>
      <t>→</t>
    </r>
  </si>
  <si>
    <r>
      <t>明石海峡大橋→三木JCT→中国自動車道・福崎IC→播但道・和田山IC→国道312号線（豊岡方面）→</t>
    </r>
    <r>
      <rPr>
        <sz val="11"/>
        <color indexed="10"/>
        <rFont val="ＭＳ Ｐゴシック"/>
        <family val="3"/>
        <charset val="128"/>
      </rPr>
      <t>和田山「一本柳」交差点直進</t>
    </r>
    <r>
      <rPr>
        <sz val="11"/>
        <color theme="1"/>
        <rFont val="ＭＳ Ｐゴシック"/>
        <family val="3"/>
        <charset val="128"/>
        <scheme val="minor"/>
      </rPr>
      <t>→</t>
    </r>
    <phoneticPr fontId="3"/>
  </si>
  <si>
    <r>
      <t>中国自動車道・山陽自動車道→播但連絡道・和田山IC→国道312号線（豊岡方面）→</t>
    </r>
    <r>
      <rPr>
        <sz val="11"/>
        <color indexed="10"/>
        <rFont val="ＭＳ Ｐゴシック"/>
        <family val="3"/>
        <charset val="128"/>
      </rPr>
      <t>和田山「一本柳」交差点直進</t>
    </r>
    <r>
      <rPr>
        <sz val="11"/>
        <color theme="1"/>
        <rFont val="ＭＳ Ｐゴシック"/>
        <family val="3"/>
        <charset val="128"/>
        <scheme val="minor"/>
      </rPr>
      <t>→</t>
    </r>
    <rPh sb="0" eb="2">
      <t>チュウゴク</t>
    </rPh>
    <rPh sb="2" eb="5">
      <t>ジドウシャ</t>
    </rPh>
    <rPh sb="5" eb="6">
      <t>ドウ</t>
    </rPh>
    <rPh sb="7" eb="9">
      <t>サンヨウ</t>
    </rPh>
    <rPh sb="9" eb="12">
      <t>ジドウシャ</t>
    </rPh>
    <rPh sb="12" eb="13">
      <t>ドウ</t>
    </rPh>
    <phoneticPr fontId="3"/>
  </si>
  <si>
    <r>
      <t>国道9号線（京都方面）→</t>
    </r>
    <r>
      <rPr>
        <sz val="11"/>
        <color indexed="10"/>
        <rFont val="ＭＳ Ｐゴシック"/>
        <family val="3"/>
        <charset val="128"/>
      </rPr>
      <t>村岡「村岡地域局前」交差点左折</t>
    </r>
    <r>
      <rPr>
        <sz val="11"/>
        <color theme="1"/>
        <rFont val="ＭＳ Ｐゴシック"/>
        <family val="3"/>
        <charset val="128"/>
        <scheme val="minor"/>
      </rPr>
      <t>→国道482号線（神鍋方面）</t>
    </r>
  </si>
  <si>
    <r>
      <t>(以下共通）</t>
    </r>
    <r>
      <rPr>
        <sz val="11"/>
        <color theme="1"/>
        <rFont val="ＭＳ Ｐゴシック"/>
        <family val="3"/>
        <charset val="128"/>
        <scheme val="minor"/>
      </rPr>
      <t>→円山川リバーサイドライン(右岸道路)直進→国道３１２号線（豊岡方面）→</t>
    </r>
    <r>
      <rPr>
        <sz val="11"/>
        <color indexed="10"/>
        <rFont val="ＭＳ Ｐゴシック"/>
        <family val="3"/>
        <charset val="128"/>
      </rPr>
      <t>日高「祢布」交差点左折</t>
    </r>
    <r>
      <rPr>
        <sz val="11"/>
        <color theme="1"/>
        <rFont val="ＭＳ Ｐゴシック"/>
        <family val="3"/>
        <charset val="128"/>
        <scheme val="minor"/>
      </rPr>
      <t>→国道４８２号線（神鍋方面）　</t>
    </r>
    <r>
      <rPr>
        <sz val="11"/>
        <color indexed="18"/>
        <rFont val="ＭＳ Ｐゴシック"/>
        <family val="3"/>
        <charset val="128"/>
      </rPr>
      <t>所要時間約50分</t>
    </r>
  </si>
  <si>
    <t>■但馬ドーム　（〒669-5379　兵庫県豊岡市日高町名色88-50　Tel. 0796-45-1900 ）　        　近隣グランド・宿舎になります。</t>
    <phoneticPr fontId="3"/>
  </si>
  <si>
    <t>1　志ん屋</t>
  </si>
  <si>
    <t>0796-45-0028</t>
  </si>
  <si>
    <t>11　蘇武岳荘</t>
  </si>
  <si>
    <t>0796-45-0334</t>
  </si>
  <si>
    <t>21　なかや</t>
  </si>
  <si>
    <t>0796-45-0037</t>
  </si>
  <si>
    <t>31　たけや</t>
  </si>
  <si>
    <t>0796-45-0641</t>
  </si>
  <si>
    <t>2　備前屋</t>
  </si>
  <si>
    <t>0796-45-0621</t>
  </si>
  <si>
    <t>12　まつのや</t>
  </si>
  <si>
    <t>0796-45-0261</t>
  </si>
  <si>
    <t>22　アトラス</t>
  </si>
  <si>
    <t>0796-45-0274</t>
  </si>
  <si>
    <t>32　やましろ</t>
  </si>
  <si>
    <t>0796-45-0577</t>
  </si>
  <si>
    <t>3　ふる里</t>
  </si>
  <si>
    <t>0796-45-1048</t>
  </si>
  <si>
    <r>
      <t xml:space="preserve">13 </t>
    </r>
    <r>
      <rPr>
        <sz val="8"/>
        <rFont val="ＭＳ Ｐゴシック"/>
        <family val="3"/>
        <charset val="128"/>
      </rPr>
      <t>名色ﾎﾃﾙ本館</t>
    </r>
    <rPh sb="3" eb="4">
      <t>ナ</t>
    </rPh>
    <rPh sb="4" eb="5">
      <t>イロ</t>
    </rPh>
    <rPh sb="8" eb="10">
      <t>ホンカン</t>
    </rPh>
    <phoneticPr fontId="3"/>
  </si>
  <si>
    <t>0796-45-0393</t>
  </si>
  <si>
    <t>23　沢の屋</t>
  </si>
  <si>
    <t>0796-45-0673</t>
  </si>
  <si>
    <t>33　いせや</t>
  </si>
  <si>
    <t>0796-45-0670</t>
  </si>
  <si>
    <t>4　みつや</t>
  </si>
  <si>
    <t>0796-45-0770</t>
  </si>
  <si>
    <t>14　ときわ野</t>
  </si>
  <si>
    <t>0796-45-0258</t>
  </si>
  <si>
    <t>24　つたや</t>
  </si>
  <si>
    <t>0796-45-0468</t>
  </si>
  <si>
    <t>34　生駒屋</t>
  </si>
  <si>
    <t>0796-45-0588</t>
  </si>
  <si>
    <t>5　かまき</t>
  </si>
  <si>
    <t>0796-45-0614</t>
  </si>
  <si>
    <t>15　梅の木屋</t>
  </si>
  <si>
    <t>0796-45-0572</t>
  </si>
  <si>
    <t>25　かたやまや</t>
  </si>
  <si>
    <t>0796-45-0513</t>
  </si>
  <si>
    <t>35　高原亭</t>
  </si>
  <si>
    <t>0796-45-0174</t>
  </si>
  <si>
    <t>6　山根屋</t>
  </si>
  <si>
    <t>0796-45-0790</t>
  </si>
  <si>
    <t>16　可愛人屋</t>
  </si>
  <si>
    <t>0796-45-0178</t>
  </si>
  <si>
    <t>26　のりたけ</t>
  </si>
  <si>
    <t>0796-45-0589</t>
  </si>
  <si>
    <t>36　権兵衛</t>
  </si>
  <si>
    <t>0796-45-0249</t>
  </si>
  <si>
    <t>7　としや</t>
  </si>
  <si>
    <t>0796-45-0562</t>
  </si>
  <si>
    <t>17　雪乃屋</t>
  </si>
  <si>
    <t>0796-45-0693</t>
  </si>
  <si>
    <t>27　なわて</t>
  </si>
  <si>
    <t>0796-45-0342</t>
  </si>
  <si>
    <t>37　きぐすりや</t>
  </si>
  <si>
    <t>0796-45-0464</t>
  </si>
  <si>
    <t>8　まつだや</t>
  </si>
  <si>
    <t>0796-45-0405</t>
  </si>
  <si>
    <t>18　まとばや</t>
  </si>
  <si>
    <t>0796-45-0467</t>
  </si>
  <si>
    <r>
      <t xml:space="preserve">28 </t>
    </r>
    <r>
      <rPr>
        <sz val="8"/>
        <rFont val="ＭＳ Ｐゴシック"/>
        <family val="3"/>
        <charset val="128"/>
      </rPr>
      <t>名色ﾎﾃﾙ別館</t>
    </r>
    <phoneticPr fontId="3"/>
  </si>
  <si>
    <t>0796-45-0644</t>
  </si>
  <si>
    <t>38　あんない</t>
  </si>
  <si>
    <t>0796-45-0561</t>
  </si>
  <si>
    <t>9　みやま荘</t>
  </si>
  <si>
    <t>0796-45-0707</t>
  </si>
  <si>
    <t>19　名色荘</t>
  </si>
  <si>
    <t>0796-45-0569</t>
  </si>
  <si>
    <t>29　富　や</t>
  </si>
  <si>
    <t>0796-45-0139</t>
  </si>
  <si>
    <t>39　新宅</t>
  </si>
  <si>
    <t>0796-45-0116</t>
  </si>
  <si>
    <t>10　よしのや</t>
  </si>
  <si>
    <t>0796-45-0373</t>
  </si>
  <si>
    <t>20　いとのり屋</t>
  </si>
  <si>
    <t>0796-45-0592</t>
  </si>
  <si>
    <t>30　ひさや</t>
  </si>
  <si>
    <t>0796-45-0259</t>
  </si>
  <si>
    <r>
      <t xml:space="preserve">40 </t>
    </r>
    <r>
      <rPr>
        <sz val="6"/>
        <rFont val="ＭＳ Ｐゴシック"/>
        <family val="3"/>
        <charset val="128"/>
      </rPr>
      <t>ロッジモンブラン</t>
    </r>
    <phoneticPr fontId="3"/>
  </si>
  <si>
    <t>0796-45-1144</t>
  </si>
  <si>
    <t>兵庫県豊岡市　神鍋高原　（但馬ドーム近辺グラウンド）</t>
    <rPh sb="0" eb="3">
      <t>ヒョウゴケン</t>
    </rPh>
    <rPh sb="3" eb="6">
      <t>トヨオカシ</t>
    </rPh>
    <rPh sb="7" eb="8">
      <t>カミ</t>
    </rPh>
    <rPh sb="8" eb="9">
      <t>ナベ</t>
    </rPh>
    <rPh sb="9" eb="11">
      <t>コウゲン</t>
    </rPh>
    <rPh sb="13" eb="15">
      <t>タジマ</t>
    </rPh>
    <rPh sb="18" eb="20">
      <t>キンペン</t>
    </rPh>
    <phoneticPr fontId="6"/>
  </si>
  <si>
    <t>名色総合グラウンド・栗栖野中央グラウンド（栗栖野グラウンドではありません）　</t>
    <rPh sb="0" eb="1">
      <t>ナ</t>
    </rPh>
    <rPh sb="1" eb="2">
      <t>イロ</t>
    </rPh>
    <rPh sb="2" eb="3">
      <t>ソウ</t>
    </rPh>
    <rPh sb="3" eb="4">
      <t>ア</t>
    </rPh>
    <rPh sb="10" eb="12">
      <t>クリス</t>
    </rPh>
    <rPh sb="12" eb="13">
      <t>ノ</t>
    </rPh>
    <rPh sb="13" eb="15">
      <t>チュウオウ</t>
    </rPh>
    <rPh sb="21" eb="23">
      <t>クリス</t>
    </rPh>
    <rPh sb="23" eb="24">
      <t>ノ</t>
    </rPh>
    <phoneticPr fontId="6"/>
  </si>
  <si>
    <t>①平成２６年７月１９日（土）　神鍋サッカーフェスティバル・プレ大会</t>
    <rPh sb="1" eb="3">
      <t>ヘイセイ</t>
    </rPh>
    <rPh sb="12" eb="13">
      <t>ド</t>
    </rPh>
    <rPh sb="15" eb="16">
      <t>カミ</t>
    </rPh>
    <rPh sb="16" eb="17">
      <t>ナベ</t>
    </rPh>
    <rPh sb="31" eb="33">
      <t>タイカイ</t>
    </rPh>
    <phoneticPr fontId="6"/>
  </si>
  <si>
    <t>②平成２６年７月２０日（日）・２１日（祝）　神鍋サッカーフェスティバル</t>
    <rPh sb="1" eb="3">
      <t>ヘイセイ</t>
    </rPh>
    <rPh sb="5" eb="6">
      <t>ネン</t>
    </rPh>
    <rPh sb="12" eb="13">
      <t>ニチ</t>
    </rPh>
    <rPh sb="17" eb="18">
      <t>ニチ</t>
    </rPh>
    <rPh sb="19" eb="20">
      <t>シュク</t>
    </rPh>
    <rPh sb="22" eb="23">
      <t>カミ</t>
    </rPh>
    <rPh sb="23" eb="24">
      <t>ナベ</t>
    </rPh>
    <phoneticPr fontId="6"/>
  </si>
  <si>
    <r>
      <t>②神鍋サッカーフェスティバル</t>
    </r>
    <r>
      <rPr>
        <sz val="8"/>
        <rFont val="HGPｺﾞｼｯｸM"/>
        <family val="3"/>
        <charset val="128"/>
      </rPr>
      <t>（予選リーグ）</t>
    </r>
    <rPh sb="1" eb="2">
      <t>カミ</t>
    </rPh>
    <rPh sb="2" eb="3">
      <t>ナベ</t>
    </rPh>
    <rPh sb="15" eb="17">
      <t>ヨセン</t>
    </rPh>
    <phoneticPr fontId="6"/>
  </si>
  <si>
    <t>③神鍋サッカーフェスティバル（決勝）</t>
    <rPh sb="1" eb="3">
      <t>カミナベ</t>
    </rPh>
    <rPh sb="15" eb="17">
      <t>ケッショウ</t>
    </rPh>
    <phoneticPr fontId="6"/>
  </si>
  <si>
    <t>・試合球　　４号検定球　各チーム持ち寄りでお願い致します。</t>
    <rPh sb="12" eb="13">
      <t>カク</t>
    </rPh>
    <rPh sb="16" eb="17">
      <t>モ</t>
    </rPh>
    <rPh sb="18" eb="19">
      <t>ヨ</t>
    </rPh>
    <rPh sb="22" eb="23">
      <t>ネガ</t>
    </rPh>
    <rPh sb="24" eb="25">
      <t>イタ</t>
    </rPh>
    <phoneticPr fontId="6"/>
  </si>
  <si>
    <t>神鍋サッカーフェスティバル</t>
    <rPh sb="0" eb="2">
      <t>カミナベ</t>
    </rPh>
    <phoneticPr fontId="6"/>
  </si>
  <si>
    <t>野畑ＪＦＣ</t>
    <rPh sb="0" eb="2">
      <t>ノバタ</t>
    </rPh>
    <phoneticPr fontId="6"/>
  </si>
  <si>
    <t>Ｃ</t>
    <phoneticPr fontId="3"/>
  </si>
  <si>
    <t>Ｄ</t>
    <phoneticPr fontId="3"/>
  </si>
  <si>
    <t>末広ＦＣ</t>
    <rPh sb="0" eb="2">
      <t>スエヒロ</t>
    </rPh>
    <phoneticPr fontId="27"/>
  </si>
</sst>
</file>

<file path=xl/styles.xml><?xml version="1.0" encoding="utf-8"?>
<styleSheet xmlns="http://schemas.openxmlformats.org/spreadsheetml/2006/main">
  <numFmts count="2">
    <numFmt numFmtId="6" formatCode="&quot;¥&quot;#,##0;[Red]&quot;¥&quot;\-#,##0"/>
    <numFmt numFmtId="176" formatCode="0_ "/>
  </numFmts>
  <fonts count="57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sz val="6"/>
      <name val="ＭＳ Ｐゴシック"/>
      <family val="3"/>
      <charset val="128"/>
    </font>
    <font>
      <b/>
      <sz val="24"/>
      <name val="HGPｺﾞｼｯｸM"/>
      <family val="3"/>
      <charset val="128"/>
    </font>
    <font>
      <b/>
      <sz val="12"/>
      <name val="HGPｺﾞｼｯｸM"/>
      <family val="3"/>
      <charset val="128"/>
    </font>
    <font>
      <sz val="6"/>
      <name val="ＭＳ Ｐゴシック"/>
      <family val="3"/>
      <charset val="128"/>
    </font>
    <font>
      <sz val="14"/>
      <name val="HGPｺﾞｼｯｸM"/>
      <family val="3"/>
      <charset val="128"/>
    </font>
    <font>
      <sz val="10"/>
      <name val="HGPｺﾞｼｯｸM"/>
      <family val="3"/>
      <charset val="128"/>
    </font>
    <font>
      <sz val="16"/>
      <name val="HGPｺﾞｼｯｸM"/>
      <family val="3"/>
      <charset val="128"/>
    </font>
    <font>
      <b/>
      <sz val="10"/>
      <name val="HGPｺﾞｼｯｸM"/>
      <family val="3"/>
      <charset val="128"/>
    </font>
    <font>
      <sz val="11"/>
      <color indexed="8"/>
      <name val="Calibri"/>
      <family val="2"/>
    </font>
    <font>
      <sz val="14"/>
      <color indexed="8"/>
      <name val="HGPｺﾞｼｯｸE"/>
      <family val="3"/>
      <charset val="128"/>
    </font>
    <font>
      <sz val="11"/>
      <color indexed="8"/>
      <name val="HGPｺﾞｼｯｸE"/>
      <family val="3"/>
      <charset val="128"/>
    </font>
    <font>
      <sz val="11"/>
      <color indexed="8"/>
      <name val="ＭＳ Ｐゴシック"/>
      <family val="3"/>
      <charset val="128"/>
    </font>
    <font>
      <sz val="24"/>
      <color indexed="8"/>
      <name val="HGPｺﾞｼｯｸE"/>
      <family val="3"/>
      <charset val="128"/>
    </font>
    <font>
      <sz val="24"/>
      <color indexed="8"/>
      <name val="HGP創英角ﾎﾟｯﾌﾟ体"/>
      <family val="3"/>
      <charset val="128"/>
    </font>
    <font>
      <sz val="11"/>
      <color indexed="8"/>
      <name val="HGP創英角ﾎﾟｯﾌﾟ体"/>
      <family val="3"/>
      <charset val="128"/>
    </font>
    <font>
      <sz val="18"/>
      <color indexed="8"/>
      <name val="HGP創英角ﾎﾟｯﾌﾟ体"/>
      <family val="3"/>
      <charset val="128"/>
    </font>
    <font>
      <sz val="16"/>
      <color indexed="8"/>
      <name val="HGP創英角ﾎﾟｯﾌﾟ体"/>
      <family val="3"/>
      <charset val="128"/>
    </font>
    <font>
      <sz val="10"/>
      <color indexed="56"/>
      <name val="ＭＳ Ｐゴシック"/>
      <family val="3"/>
      <charset val="128"/>
    </font>
    <font>
      <sz val="20"/>
      <color indexed="8"/>
      <name val="HGPｺﾞｼｯｸE"/>
      <family val="3"/>
      <charset val="128"/>
    </font>
    <font>
      <u/>
      <sz val="11"/>
      <name val="HGPｺﾞｼｯｸM"/>
      <family val="3"/>
      <charset val="128"/>
    </font>
    <font>
      <b/>
      <sz val="14"/>
      <color indexed="9"/>
      <name val="HGPｺﾞｼｯｸM"/>
      <family val="3"/>
      <charset val="128"/>
    </font>
    <font>
      <b/>
      <u/>
      <sz val="14"/>
      <name val="HGPｺﾞｼｯｸM"/>
      <family val="3"/>
      <charset val="128"/>
    </font>
    <font>
      <sz val="9"/>
      <name val="HGPｺﾞｼｯｸM"/>
      <family val="3"/>
      <charset val="128"/>
    </font>
    <font>
      <sz val="8"/>
      <name val="HGPｺﾞｼｯｸM"/>
      <family val="3"/>
      <charset val="128"/>
    </font>
    <font>
      <sz val="10"/>
      <name val="ＭＳ Ｐゴシック"/>
      <family val="3"/>
      <charset val="128"/>
    </font>
    <font>
      <b/>
      <u/>
      <sz val="10"/>
      <name val="HGPｺﾞｼｯｸM"/>
      <family val="3"/>
      <charset val="128"/>
    </font>
    <font>
      <b/>
      <sz val="11"/>
      <name val="HGPｺﾞｼｯｸM"/>
      <family val="3"/>
      <charset val="128"/>
    </font>
    <font>
      <sz val="11"/>
      <name val="HGSｺﾞｼｯｸM"/>
      <family val="3"/>
      <charset val="128"/>
    </font>
    <font>
      <sz val="20"/>
      <name val="HGPｺﾞｼｯｸM"/>
      <family val="3"/>
      <charset val="128"/>
    </font>
    <font>
      <sz val="18"/>
      <name val="HGPｺﾞｼｯｸM"/>
      <family val="3"/>
      <charset val="128"/>
    </font>
    <font>
      <b/>
      <sz val="18"/>
      <name val="HGPｺﾞｼｯｸM"/>
      <family val="3"/>
      <charset val="128"/>
    </font>
    <font>
      <b/>
      <sz val="9"/>
      <name val="HGPｺﾞｼｯｸM"/>
      <family val="3"/>
      <charset val="128"/>
    </font>
    <font>
      <sz val="6"/>
      <name val="ＭＳ Ｐゴシック"/>
      <family val="3"/>
      <charset val="128"/>
    </font>
    <font>
      <sz val="12"/>
      <name val="HGPｺﾞｼｯｸM"/>
      <family val="3"/>
      <charset val="128"/>
    </font>
    <font>
      <sz val="14"/>
      <name val="HGP創英角ｺﾞｼｯｸUB"/>
      <family val="3"/>
      <charset val="128"/>
    </font>
    <font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4"/>
      <name val="HGPｺﾞｼｯｸM"/>
      <family val="3"/>
      <charset val="128"/>
    </font>
    <font>
      <b/>
      <sz val="16"/>
      <name val="HGPｺﾞｼｯｸM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11"/>
      <color indexed="18"/>
      <name val="ＭＳ Ｐゴシック"/>
      <family val="3"/>
      <charset val="128"/>
    </font>
    <font>
      <b/>
      <sz val="11"/>
      <color indexed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theme="0" tint="-0.34998626667073579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sz val="11"/>
      <color theme="1"/>
      <name val="HGPｺﾞｼｯｸM"/>
      <family val="3"/>
      <charset val="128"/>
    </font>
    <font>
      <sz val="14"/>
      <color theme="1"/>
      <name val="HGPｺﾞｼｯｸM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</fills>
  <borders count="73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>
      <alignment vertical="center"/>
    </xf>
    <xf numFmtId="38" fontId="1" fillId="0" borderId="0" applyFont="0" applyFill="0" applyBorder="0" applyAlignment="0" applyProtection="0"/>
    <xf numFmtId="6" fontId="1" fillId="0" borderId="0" applyFont="0" applyFill="0" applyBorder="0" applyAlignment="0" applyProtection="0"/>
    <xf numFmtId="0" fontId="1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</cellStyleXfs>
  <cellXfs count="367">
    <xf numFmtId="0" fontId="0" fillId="0" borderId="0" xfId="0">
      <alignment vertical="center"/>
    </xf>
    <xf numFmtId="0" fontId="2" fillId="0" borderId="0" xfId="3" applyFont="1" applyFill="1" applyAlignment="1">
      <alignment horizontal="center" vertical="center"/>
    </xf>
    <xf numFmtId="56" fontId="2" fillId="0" borderId="0" xfId="3" applyNumberFormat="1" applyFont="1" applyFill="1" applyAlignment="1">
      <alignment horizontal="center" vertical="center"/>
    </xf>
    <xf numFmtId="0" fontId="2" fillId="0" borderId="0" xfId="3" applyFont="1" applyFill="1" applyAlignment="1">
      <alignment horizontal="right" vertical="center"/>
    </xf>
    <xf numFmtId="0" fontId="2" fillId="0" borderId="0" xfId="3" applyFont="1" applyFill="1" applyAlignment="1">
      <alignment horizontal="left" vertical="center"/>
    </xf>
    <xf numFmtId="0" fontId="2" fillId="0" borderId="0" xfId="3" applyFont="1"/>
    <xf numFmtId="0" fontId="2" fillId="0" borderId="0" xfId="6" applyFont="1">
      <alignment vertical="center"/>
    </xf>
    <xf numFmtId="0" fontId="8" fillId="0" borderId="1" xfId="3" applyFont="1" applyFill="1" applyBorder="1" applyAlignment="1">
      <alignment horizontal="center" vertical="center" shrinkToFit="1"/>
    </xf>
    <xf numFmtId="0" fontId="8" fillId="0" borderId="2" xfId="3" applyFont="1" applyFill="1" applyBorder="1" applyAlignment="1">
      <alignment horizontal="center" vertical="center" shrinkToFit="1"/>
    </xf>
    <xf numFmtId="0" fontId="8" fillId="0" borderId="0" xfId="3" applyFont="1" applyFill="1" applyAlignment="1">
      <alignment horizontal="center" vertical="center"/>
    </xf>
    <xf numFmtId="0" fontId="2" fillId="0" borderId="3" xfId="3" applyFont="1" applyFill="1" applyBorder="1" applyAlignment="1">
      <alignment horizontal="right" vertical="center" shrinkToFit="1"/>
    </xf>
    <xf numFmtId="0" fontId="2" fillId="4" borderId="4" xfId="3" applyFont="1" applyFill="1" applyBorder="1" applyAlignment="1">
      <alignment horizontal="right" vertical="center" shrinkToFit="1"/>
    </xf>
    <xf numFmtId="0" fontId="2" fillId="0" borderId="4" xfId="3" applyFont="1" applyFill="1" applyBorder="1" applyAlignment="1">
      <alignment horizontal="center" vertical="center" shrinkToFit="1"/>
    </xf>
    <xf numFmtId="0" fontId="2" fillId="4" borderId="5" xfId="3" applyFont="1" applyFill="1" applyBorder="1" applyAlignment="1">
      <alignment horizontal="left" vertical="center" shrinkToFit="1"/>
    </xf>
    <xf numFmtId="0" fontId="2" fillId="4" borderId="4" xfId="3" applyFont="1" applyFill="1" applyBorder="1" applyAlignment="1">
      <alignment horizontal="left" vertical="center" shrinkToFit="1"/>
    </xf>
    <xf numFmtId="0" fontId="2" fillId="0" borderId="5" xfId="3" applyFont="1" applyFill="1" applyBorder="1" applyAlignment="1">
      <alignment horizontal="center" vertical="center" shrinkToFit="1"/>
    </xf>
    <xf numFmtId="0" fontId="2" fillId="0" borderId="6" xfId="3" applyFont="1" applyFill="1" applyBorder="1" applyAlignment="1">
      <alignment horizontal="center" vertical="center" shrinkToFit="1"/>
    </xf>
    <xf numFmtId="0" fontId="2" fillId="0" borderId="7" xfId="3" applyFont="1" applyFill="1" applyBorder="1" applyAlignment="1">
      <alignment horizontal="right" vertical="center" shrinkToFit="1"/>
    </xf>
    <xf numFmtId="0" fontId="2" fillId="0" borderId="4" xfId="3" applyFont="1" applyFill="1" applyBorder="1" applyAlignment="1">
      <alignment horizontal="right" vertical="center" shrinkToFit="1"/>
    </xf>
    <xf numFmtId="0" fontId="2" fillId="0" borderId="5" xfId="3" applyFont="1" applyFill="1" applyBorder="1" applyAlignment="1">
      <alignment horizontal="left" vertical="center" shrinkToFit="1"/>
    </xf>
    <xf numFmtId="0" fontId="2" fillId="4" borderId="4" xfId="3" applyFont="1" applyFill="1" applyBorder="1" applyAlignment="1">
      <alignment vertical="center" shrinkToFit="1"/>
    </xf>
    <xf numFmtId="0" fontId="2" fillId="0" borderId="8" xfId="3" applyFont="1" applyFill="1" applyBorder="1" applyAlignment="1">
      <alignment horizontal="right" vertical="center" shrinkToFit="1"/>
    </xf>
    <xf numFmtId="0" fontId="2" fillId="0" borderId="9" xfId="3" applyFont="1" applyFill="1" applyBorder="1" applyAlignment="1">
      <alignment horizontal="right" vertical="center" shrinkToFit="1"/>
    </xf>
    <xf numFmtId="0" fontId="2" fillId="0" borderId="9" xfId="3" applyFont="1" applyFill="1" applyBorder="1" applyAlignment="1">
      <alignment horizontal="center" vertical="center" shrinkToFit="1"/>
    </xf>
    <xf numFmtId="0" fontId="2" fillId="0" borderId="10" xfId="3" applyFont="1" applyFill="1" applyBorder="1" applyAlignment="1">
      <alignment horizontal="left" vertical="center" shrinkToFit="1"/>
    </xf>
    <xf numFmtId="0" fontId="2" fillId="0" borderId="11" xfId="3" applyFont="1" applyFill="1" applyBorder="1" applyAlignment="1">
      <alignment horizontal="right" vertical="center" shrinkToFit="1"/>
    </xf>
    <xf numFmtId="0" fontId="2" fillId="0" borderId="9" xfId="3" applyFont="1" applyFill="1" applyBorder="1" applyAlignment="1">
      <alignment vertical="center" shrinkToFit="1"/>
    </xf>
    <xf numFmtId="0" fontId="2" fillId="0" borderId="10" xfId="3" applyFont="1" applyFill="1" applyBorder="1" applyAlignment="1">
      <alignment horizontal="center" vertical="center" shrinkToFit="1"/>
    </xf>
    <xf numFmtId="0" fontId="2" fillId="0" borderId="12" xfId="3" applyFont="1" applyFill="1" applyBorder="1" applyAlignment="1">
      <alignment horizontal="center" vertical="center" shrinkToFit="1"/>
    </xf>
    <xf numFmtId="0" fontId="8" fillId="0" borderId="0" xfId="3" applyFont="1" applyFill="1" applyAlignment="1">
      <alignment horizontal="center" vertical="center" shrinkToFit="1"/>
    </xf>
    <xf numFmtId="0" fontId="8" fillId="0" borderId="0" xfId="3" applyFont="1" applyFill="1" applyBorder="1" applyAlignment="1">
      <alignment horizontal="center" vertical="center" shrinkToFit="1"/>
    </xf>
    <xf numFmtId="0" fontId="8" fillId="0" borderId="0" xfId="3" applyFont="1" applyFill="1" applyBorder="1" applyAlignment="1">
      <alignment horizontal="right" vertical="center" shrinkToFit="1"/>
    </xf>
    <xf numFmtId="0" fontId="2" fillId="0" borderId="0" xfId="3" applyFont="1" applyFill="1" applyBorder="1" applyAlignment="1">
      <alignment horizontal="right" vertical="center" shrinkToFit="1"/>
    </xf>
    <xf numFmtId="0" fontId="2" fillId="0" borderId="0" xfId="3" applyFont="1" applyFill="1" applyBorder="1" applyAlignment="1">
      <alignment horizontal="left" vertical="center" shrinkToFit="1"/>
    </xf>
    <xf numFmtId="0" fontId="8" fillId="0" borderId="0" xfId="3" applyFont="1" applyFill="1" applyBorder="1" applyAlignment="1">
      <alignment vertical="center" shrinkToFit="1"/>
    </xf>
    <xf numFmtId="0" fontId="8" fillId="0" borderId="0" xfId="3" applyFont="1" applyFill="1" applyBorder="1" applyAlignment="1">
      <alignment horizontal="left" vertical="center" shrinkToFit="1"/>
    </xf>
    <xf numFmtId="0" fontId="2" fillId="0" borderId="0" xfId="3" applyFont="1" applyFill="1" applyBorder="1" applyAlignment="1">
      <alignment horizontal="center" vertical="center" shrinkToFit="1"/>
    </xf>
    <xf numFmtId="176" fontId="2" fillId="0" borderId="0" xfId="3" applyNumberFormat="1" applyFont="1" applyFill="1" applyBorder="1" applyAlignment="1">
      <alignment horizontal="center" vertical="center" shrinkToFit="1"/>
    </xf>
    <xf numFmtId="0" fontId="5" fillId="0" borderId="0" xfId="3" applyFont="1" applyFill="1" applyBorder="1" applyAlignment="1">
      <alignment horizontal="center" vertical="center" shrinkToFit="1"/>
    </xf>
    <xf numFmtId="0" fontId="8" fillId="0" borderId="0" xfId="3" applyFont="1" applyFill="1" applyAlignment="1">
      <alignment horizontal="right" vertical="center"/>
    </xf>
    <xf numFmtId="0" fontId="8" fillId="0" borderId="0" xfId="3" applyFont="1" applyFill="1" applyAlignment="1">
      <alignment horizontal="left" vertical="center"/>
    </xf>
    <xf numFmtId="0" fontId="8" fillId="0" borderId="14" xfId="3" applyFont="1" applyFill="1" applyBorder="1" applyAlignment="1">
      <alignment horizontal="center" vertical="center"/>
    </xf>
    <xf numFmtId="0" fontId="8" fillId="0" borderId="14" xfId="3" applyFont="1" applyFill="1" applyBorder="1" applyAlignment="1">
      <alignment horizontal="center" vertical="center" shrinkToFit="1"/>
    </xf>
    <xf numFmtId="0" fontId="8" fillId="0" borderId="15" xfId="3" applyFont="1" applyFill="1" applyBorder="1" applyAlignment="1">
      <alignment horizontal="center" vertical="center"/>
    </xf>
    <xf numFmtId="20" fontId="8" fillId="0" borderId="14" xfId="3" applyNumberFormat="1" applyFont="1" applyFill="1" applyBorder="1" applyAlignment="1">
      <alignment horizontal="center" vertical="center" shrinkToFit="1"/>
    </xf>
    <xf numFmtId="0" fontId="8" fillId="0" borderId="15" xfId="3" applyFont="1" applyFill="1" applyBorder="1" applyAlignment="1">
      <alignment horizontal="left" vertical="center"/>
    </xf>
    <xf numFmtId="0" fontId="8" fillId="0" borderId="16" xfId="3" applyFont="1" applyFill="1" applyBorder="1" applyAlignment="1">
      <alignment horizontal="center" vertical="center"/>
    </xf>
    <xf numFmtId="0" fontId="12" fillId="0" borderId="0" xfId="9" applyFont="1">
      <alignment vertical="center"/>
    </xf>
    <xf numFmtId="0" fontId="13" fillId="0" borderId="0" xfId="9" applyFont="1">
      <alignment vertical="center"/>
    </xf>
    <xf numFmtId="0" fontId="14" fillId="0" borderId="0" xfId="9" applyFont="1">
      <alignment vertical="center"/>
    </xf>
    <xf numFmtId="0" fontId="17" fillId="0" borderId="0" xfId="9" applyFont="1">
      <alignment vertical="center"/>
    </xf>
    <xf numFmtId="0" fontId="1" fillId="0" borderId="0" xfId="3"/>
    <xf numFmtId="0" fontId="20" fillId="0" borderId="17" xfId="3" applyFont="1" applyBorder="1" applyAlignment="1">
      <alignment horizontal="center" wrapText="1"/>
    </xf>
    <xf numFmtId="0" fontId="1" fillId="0" borderId="0" xfId="3" applyAlignment="1">
      <alignment vertical="top" wrapText="1"/>
    </xf>
    <xf numFmtId="0" fontId="21" fillId="0" borderId="0" xfId="9" applyFont="1">
      <alignment vertical="center"/>
    </xf>
    <xf numFmtId="0" fontId="2" fillId="0" borderId="0" xfId="3" applyFont="1" applyAlignment="1">
      <alignment horizontal="left"/>
    </xf>
    <xf numFmtId="0" fontId="2" fillId="0" borderId="0" xfId="3" applyFont="1" applyAlignment="1">
      <alignment horizontal="right"/>
    </xf>
    <xf numFmtId="0" fontId="22" fillId="0" borderId="0" xfId="3" applyFont="1" applyAlignment="1">
      <alignment horizontal="left"/>
    </xf>
    <xf numFmtId="0" fontId="2" fillId="0" borderId="0" xfId="3" applyFont="1" applyAlignment="1"/>
    <xf numFmtId="0" fontId="24" fillId="0" borderId="0" xfId="3" applyFont="1" applyAlignment="1">
      <alignment horizontal="center"/>
    </xf>
    <xf numFmtId="0" fontId="10" fillId="0" borderId="0" xfId="3" applyFont="1" applyAlignment="1">
      <alignment horizontal="left"/>
    </xf>
    <xf numFmtId="0" fontId="8" fillId="0" borderId="0" xfId="3" applyFont="1" applyAlignment="1">
      <alignment horizontal="left"/>
    </xf>
    <xf numFmtId="0" fontId="8" fillId="0" borderId="0" xfId="3" applyFont="1"/>
    <xf numFmtId="0" fontId="25" fillId="0" borderId="0" xfId="3" applyFont="1" applyAlignment="1">
      <alignment horizontal="left"/>
    </xf>
    <xf numFmtId="0" fontId="25" fillId="0" borderId="0" xfId="3" applyFont="1"/>
    <xf numFmtId="0" fontId="25" fillId="0" borderId="0" xfId="3" applyFont="1" applyAlignment="1">
      <alignment shrinkToFit="1"/>
    </xf>
    <xf numFmtId="0" fontId="8" fillId="0" borderId="0" xfId="3" applyFont="1" applyAlignment="1">
      <alignment shrinkToFit="1"/>
    </xf>
    <xf numFmtId="0" fontId="8" fillId="0" borderId="0" xfId="3" applyFont="1" applyAlignment="1"/>
    <xf numFmtId="0" fontId="26" fillId="0" borderId="0" xfId="3" applyFont="1" applyAlignment="1">
      <alignment horizontal="left"/>
    </xf>
    <xf numFmtId="0" fontId="26" fillId="0" borderId="0" xfId="3" applyFont="1"/>
    <xf numFmtId="0" fontId="27" fillId="0" borderId="0" xfId="3" applyFont="1" applyAlignment="1">
      <alignment horizontal="left"/>
    </xf>
    <xf numFmtId="0" fontId="27" fillId="0" borderId="0" xfId="3" applyFont="1"/>
    <xf numFmtId="0" fontId="10" fillId="0" borderId="0" xfId="3" applyFont="1"/>
    <xf numFmtId="0" fontId="2" fillId="0" borderId="0" xfId="3" applyFont="1" applyAlignment="1">
      <alignment horizontal="center"/>
    </xf>
    <xf numFmtId="0" fontId="29" fillId="0" borderId="0" xfId="3" applyFont="1" applyAlignment="1">
      <alignment horizontal="left"/>
    </xf>
    <xf numFmtId="0" fontId="2" fillId="0" borderId="18" xfId="3" applyFont="1" applyBorder="1" applyAlignment="1"/>
    <xf numFmtId="0" fontId="2" fillId="0" borderId="18" xfId="3" applyFont="1" applyBorder="1" applyAlignment="1">
      <alignment vertical="center"/>
    </xf>
    <xf numFmtId="0" fontId="30" fillId="0" borderId="0" xfId="3" applyFont="1"/>
    <xf numFmtId="0" fontId="30" fillId="0" borderId="0" xfId="8" applyFont="1">
      <alignment vertical="center"/>
    </xf>
    <xf numFmtId="0" fontId="1" fillId="0" borderId="0" xfId="8" applyFont="1">
      <alignment vertical="center"/>
    </xf>
    <xf numFmtId="0" fontId="2" fillId="0" borderId="0" xfId="8" applyFont="1">
      <alignment vertical="center"/>
    </xf>
    <xf numFmtId="0" fontId="29" fillId="0" borderId="0" xfId="3" applyFont="1" applyAlignment="1">
      <alignment horizontal="center"/>
    </xf>
    <xf numFmtId="0" fontId="29" fillId="0" borderId="19" xfId="8" applyFont="1" applyBorder="1" applyAlignment="1">
      <alignment horizontal="center" vertical="center" shrinkToFit="1"/>
    </xf>
    <xf numFmtId="0" fontId="34" fillId="0" borderId="20" xfId="3" applyFont="1" applyBorder="1" applyAlignment="1">
      <alignment horizontal="center" vertical="center"/>
    </xf>
    <xf numFmtId="0" fontId="33" fillId="0" borderId="21" xfId="8" applyFont="1" applyBorder="1" applyAlignment="1">
      <alignment horizontal="center" vertical="center"/>
    </xf>
    <xf numFmtId="0" fontId="33" fillId="0" borderId="22" xfId="8" applyFont="1" applyBorder="1" applyAlignment="1">
      <alignment horizontal="center" vertical="center" shrinkToFit="1"/>
    </xf>
    <xf numFmtId="0" fontId="33" fillId="0" borderId="23" xfId="8" applyFont="1" applyBorder="1" applyAlignment="1">
      <alignment horizontal="center" vertical="center"/>
    </xf>
    <xf numFmtId="0" fontId="33" fillId="0" borderId="24" xfId="3" applyFont="1" applyBorder="1" applyAlignment="1">
      <alignment horizontal="center" vertical="center"/>
    </xf>
    <xf numFmtId="0" fontId="33" fillId="0" borderId="22" xfId="3" applyFont="1" applyBorder="1" applyAlignment="1">
      <alignment horizontal="center" vertical="center"/>
    </xf>
    <xf numFmtId="0" fontId="33" fillId="0" borderId="24" xfId="8" applyFont="1" applyBorder="1" applyAlignment="1">
      <alignment horizontal="center" vertical="center"/>
    </xf>
    <xf numFmtId="0" fontId="33" fillId="0" borderId="22" xfId="8" applyFont="1" applyBorder="1" applyAlignment="1">
      <alignment horizontal="center" vertical="center"/>
    </xf>
    <xf numFmtId="0" fontId="33" fillId="0" borderId="19" xfId="8" applyFont="1" applyBorder="1" applyAlignment="1">
      <alignment horizontal="center" vertical="center"/>
    </xf>
    <xf numFmtId="0" fontId="33" fillId="0" borderId="25" xfId="8" applyFont="1" applyBorder="1" applyAlignment="1">
      <alignment horizontal="center" vertical="center"/>
    </xf>
    <xf numFmtId="0" fontId="32" fillId="0" borderId="26" xfId="3" applyFont="1" applyBorder="1" applyAlignment="1">
      <alignment horizontal="center" vertical="center"/>
    </xf>
    <xf numFmtId="0" fontId="32" fillId="5" borderId="27" xfId="3" applyFont="1" applyFill="1" applyBorder="1" applyAlignment="1">
      <alignment horizontal="center" vertical="center"/>
    </xf>
    <xf numFmtId="0" fontId="32" fillId="5" borderId="28" xfId="3" applyFont="1" applyFill="1" applyBorder="1" applyAlignment="1">
      <alignment horizontal="center" vertical="center"/>
    </xf>
    <xf numFmtId="0" fontId="34" fillId="0" borderId="29" xfId="8" applyFont="1" applyBorder="1" applyAlignment="1">
      <alignment horizontal="center" vertical="center"/>
    </xf>
    <xf numFmtId="0" fontId="2" fillId="0" borderId="30" xfId="3" applyFont="1" applyBorder="1" applyAlignment="1">
      <alignment horizontal="center"/>
    </xf>
    <xf numFmtId="0" fontId="33" fillId="0" borderId="0" xfId="8" applyFont="1" applyBorder="1" applyAlignment="1">
      <alignment horizontal="center" vertical="center" shrinkToFit="1"/>
    </xf>
    <xf numFmtId="0" fontId="33" fillId="0" borderId="15" xfId="8" applyFont="1" applyBorder="1" applyAlignment="1">
      <alignment horizontal="center" vertical="center" shrinkToFit="1"/>
    </xf>
    <xf numFmtId="0" fontId="33" fillId="0" borderId="13" xfId="8" applyFont="1" applyBorder="1" applyAlignment="1">
      <alignment horizontal="center" vertical="center" shrinkToFit="1"/>
    </xf>
    <xf numFmtId="0" fontId="29" fillId="0" borderId="31" xfId="8" applyFont="1" applyBorder="1" applyAlignment="1">
      <alignment horizontal="center" vertical="center" shrinkToFit="1"/>
    </xf>
    <xf numFmtId="0" fontId="29" fillId="0" borderId="25" xfId="8" applyFont="1" applyBorder="1" applyAlignment="1">
      <alignment vertical="center" shrinkToFit="1"/>
    </xf>
    <xf numFmtId="0" fontId="33" fillId="0" borderId="32" xfId="8" applyFont="1" applyBorder="1" applyAlignment="1">
      <alignment horizontal="center" vertical="center"/>
    </xf>
    <xf numFmtId="0" fontId="33" fillId="0" borderId="33" xfId="8" applyFont="1" applyBorder="1" applyAlignment="1">
      <alignment horizontal="center" vertical="center"/>
    </xf>
    <xf numFmtId="0" fontId="2" fillId="0" borderId="24" xfId="8" applyFont="1" applyBorder="1">
      <alignment vertical="center"/>
    </xf>
    <xf numFmtId="0" fontId="2" fillId="0" borderId="22" xfId="8" applyFont="1" applyBorder="1">
      <alignment vertical="center"/>
    </xf>
    <xf numFmtId="0" fontId="33" fillId="0" borderId="31" xfId="8" applyFont="1" applyBorder="1" applyAlignment="1">
      <alignment horizontal="center" vertical="center"/>
    </xf>
    <xf numFmtId="0" fontId="37" fillId="0" borderId="0" xfId="7" applyFont="1" applyBorder="1" applyAlignment="1">
      <alignment vertical="center"/>
    </xf>
    <xf numFmtId="0" fontId="27" fillId="0" borderId="0" xfId="3" applyFont="1" applyFill="1" applyAlignment="1">
      <alignment horizontal="center" vertical="center"/>
    </xf>
    <xf numFmtId="0" fontId="39" fillId="0" borderId="1" xfId="3" applyFont="1" applyFill="1" applyBorder="1" applyAlignment="1">
      <alignment horizontal="center" vertical="center" shrinkToFit="1"/>
    </xf>
    <xf numFmtId="0" fontId="39" fillId="0" borderId="2" xfId="3" applyFont="1" applyFill="1" applyBorder="1" applyAlignment="1">
      <alignment horizontal="center" vertical="center" shrinkToFit="1"/>
    </xf>
    <xf numFmtId="0" fontId="1" fillId="0" borderId="4" xfId="3" applyFont="1" applyFill="1" applyBorder="1" applyAlignment="1">
      <alignment horizontal="center" vertical="center" shrinkToFit="1"/>
    </xf>
    <xf numFmtId="0" fontId="1" fillId="4" borderId="4" xfId="3" applyFont="1" applyFill="1" applyBorder="1" applyAlignment="1">
      <alignment horizontal="center" vertical="center" shrinkToFit="1"/>
    </xf>
    <xf numFmtId="0" fontId="1" fillId="0" borderId="4" xfId="3" applyFill="1" applyBorder="1" applyAlignment="1">
      <alignment horizontal="center" vertical="center" shrinkToFit="1"/>
    </xf>
    <xf numFmtId="0" fontId="1" fillId="0" borderId="3" xfId="3" applyFont="1" applyFill="1" applyBorder="1" applyAlignment="1">
      <alignment horizontal="center" vertical="center" shrinkToFit="1"/>
    </xf>
    <xf numFmtId="0" fontId="1" fillId="4" borderId="5" xfId="3" applyFont="1" applyFill="1" applyBorder="1" applyAlignment="1">
      <alignment horizontal="center" vertical="center" shrinkToFit="1"/>
    </xf>
    <xf numFmtId="0" fontId="1" fillId="0" borderId="7" xfId="3" applyFont="1" applyFill="1" applyBorder="1" applyAlignment="1">
      <alignment horizontal="center" vertical="center" shrinkToFit="1"/>
    </xf>
    <xf numFmtId="0" fontId="1" fillId="0" borderId="5" xfId="3" applyFont="1" applyFill="1" applyBorder="1" applyAlignment="1">
      <alignment horizontal="center" vertical="center" shrinkToFit="1"/>
    </xf>
    <xf numFmtId="0" fontId="1" fillId="0" borderId="6" xfId="3" applyFont="1" applyFill="1" applyBorder="1" applyAlignment="1">
      <alignment horizontal="center" vertical="center" shrinkToFit="1"/>
    </xf>
    <xf numFmtId="0" fontId="1" fillId="0" borderId="8" xfId="3" applyFont="1" applyFill="1" applyBorder="1" applyAlignment="1">
      <alignment horizontal="center" vertical="center" shrinkToFit="1"/>
    </xf>
    <xf numFmtId="0" fontId="1" fillId="0" borderId="9" xfId="3" applyFont="1" applyFill="1" applyBorder="1" applyAlignment="1">
      <alignment horizontal="center" vertical="center" shrinkToFit="1"/>
    </xf>
    <xf numFmtId="0" fontId="1" fillId="0" borderId="10" xfId="3" applyFont="1" applyFill="1" applyBorder="1" applyAlignment="1">
      <alignment horizontal="center" vertical="center" shrinkToFit="1"/>
    </xf>
    <xf numFmtId="0" fontId="1" fillId="0" borderId="11" xfId="3" applyFont="1" applyFill="1" applyBorder="1" applyAlignment="1">
      <alignment horizontal="center" vertical="center" shrinkToFit="1"/>
    </xf>
    <xf numFmtId="0" fontId="1" fillId="0" borderId="12" xfId="3" applyFont="1" applyFill="1" applyBorder="1" applyAlignment="1">
      <alignment horizontal="center" vertical="center" shrinkToFit="1"/>
    </xf>
    <xf numFmtId="0" fontId="8" fillId="0" borderId="15" xfId="3" applyFont="1" applyFill="1" applyBorder="1" applyAlignment="1">
      <alignment vertical="center"/>
    </xf>
    <xf numFmtId="0" fontId="53" fillId="0" borderId="15" xfId="3" applyFont="1" applyFill="1" applyBorder="1" applyAlignment="1">
      <alignment vertical="center"/>
    </xf>
    <xf numFmtId="0" fontId="27" fillId="0" borderId="0" xfId="3" applyFont="1" applyFill="1" applyAlignment="1">
      <alignment horizontal="right" vertical="center"/>
    </xf>
    <xf numFmtId="0" fontId="27" fillId="0" borderId="0" xfId="3" applyFont="1" applyFill="1" applyAlignment="1">
      <alignment horizontal="left" vertical="center"/>
    </xf>
    <xf numFmtId="0" fontId="4" fillId="0" borderId="0" xfId="3" applyFont="1" applyFill="1" applyBorder="1" applyAlignment="1">
      <alignment vertical="center" shrinkToFit="1"/>
    </xf>
    <xf numFmtId="0" fontId="5" fillId="0" borderId="0" xfId="3" applyFont="1" applyAlignment="1">
      <alignment vertical="center"/>
    </xf>
    <xf numFmtId="0" fontId="54" fillId="0" borderId="0" xfId="0" applyFont="1" applyAlignment="1">
      <alignment horizontal="left"/>
    </xf>
    <xf numFmtId="0" fontId="8" fillId="0" borderId="0" xfId="10" applyFont="1" applyAlignment="1">
      <alignment horizontal="left"/>
    </xf>
    <xf numFmtId="0" fontId="28" fillId="0" borderId="0" xfId="10" applyFont="1" applyAlignment="1">
      <alignment horizontal="left"/>
    </xf>
    <xf numFmtId="0" fontId="2" fillId="0" borderId="0" xfId="10" applyFont="1"/>
    <xf numFmtId="0" fontId="1" fillId="0" borderId="0" xfId="10"/>
    <xf numFmtId="0" fontId="2" fillId="0" borderId="18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3" applyFont="1" applyBorder="1" applyAlignment="1">
      <alignment horizontal="left"/>
    </xf>
    <xf numFmtId="0" fontId="2" fillId="0" borderId="0" xfId="3" applyFont="1" applyBorder="1"/>
    <xf numFmtId="0" fontId="2" fillId="0" borderId="0" xfId="3" applyFont="1" applyBorder="1" applyAlignment="1">
      <alignment horizontal="center"/>
    </xf>
    <xf numFmtId="0" fontId="8" fillId="0" borderId="0" xfId="3" applyFont="1" applyFill="1" applyAlignment="1">
      <alignment vertical="center"/>
    </xf>
    <xf numFmtId="0" fontId="8" fillId="0" borderId="34" xfId="0" applyFont="1" applyBorder="1" applyAlignment="1">
      <alignment vertical="center"/>
    </xf>
    <xf numFmtId="0" fontId="8" fillId="0" borderId="35" xfId="10" applyFont="1" applyBorder="1" applyAlignment="1">
      <alignment vertical="center"/>
    </xf>
    <xf numFmtId="0" fontId="55" fillId="0" borderId="0" xfId="0" applyFont="1">
      <alignment vertical="center"/>
    </xf>
    <xf numFmtId="0" fontId="55" fillId="0" borderId="0" xfId="0" applyFont="1" applyAlignment="1">
      <alignment horizontal="center" vertical="center"/>
    </xf>
    <xf numFmtId="0" fontId="55" fillId="0" borderId="36" xfId="0" applyFont="1" applyBorder="1">
      <alignment vertical="center"/>
    </xf>
    <xf numFmtId="0" fontId="55" fillId="0" borderId="37" xfId="0" applyFont="1" applyBorder="1">
      <alignment vertical="center"/>
    </xf>
    <xf numFmtId="0" fontId="55" fillId="0" borderId="38" xfId="0" applyFont="1" applyBorder="1">
      <alignment vertical="center"/>
    </xf>
    <xf numFmtId="0" fontId="55" fillId="0" borderId="39" xfId="0" applyFont="1" applyBorder="1">
      <alignment vertical="center"/>
    </xf>
    <xf numFmtId="0" fontId="55" fillId="0" borderId="39" xfId="0" applyFont="1" applyBorder="1" applyAlignment="1">
      <alignment horizontal="center" vertical="center"/>
    </xf>
    <xf numFmtId="0" fontId="55" fillId="0" borderId="40" xfId="0" applyFont="1" applyBorder="1">
      <alignment vertical="center"/>
    </xf>
    <xf numFmtId="0" fontId="55" fillId="0" borderId="0" xfId="0" applyFont="1" applyBorder="1">
      <alignment vertical="center"/>
    </xf>
    <xf numFmtId="0" fontId="55" fillId="0" borderId="0" xfId="0" applyFont="1" applyBorder="1" applyAlignment="1">
      <alignment horizontal="center" vertical="center"/>
    </xf>
    <xf numFmtId="0" fontId="55" fillId="0" borderId="41" xfId="0" applyFont="1" applyBorder="1">
      <alignment vertical="center"/>
    </xf>
    <xf numFmtId="0" fontId="55" fillId="0" borderId="42" xfId="0" applyFont="1" applyBorder="1">
      <alignment vertical="center"/>
    </xf>
    <xf numFmtId="0" fontId="55" fillId="0" borderId="14" xfId="0" applyFont="1" applyBorder="1" applyAlignment="1">
      <alignment horizontal="center" vertical="center"/>
    </xf>
    <xf numFmtId="0" fontId="55" fillId="0" borderId="43" xfId="0" applyFont="1" applyBorder="1" applyAlignment="1">
      <alignment horizontal="center" vertical="center"/>
    </xf>
    <xf numFmtId="0" fontId="55" fillId="0" borderId="15" xfId="0" applyFont="1" applyBorder="1">
      <alignment vertical="center"/>
    </xf>
    <xf numFmtId="0" fontId="46" fillId="0" borderId="0" xfId="3" applyFont="1" applyAlignment="1">
      <alignment horizontal="left"/>
    </xf>
    <xf numFmtId="0" fontId="47" fillId="0" borderId="0" xfId="3" applyFont="1" applyAlignment="1"/>
    <xf numFmtId="0" fontId="1" fillId="0" borderId="0" xfId="3" applyAlignment="1"/>
    <xf numFmtId="0" fontId="1" fillId="0" borderId="6" xfId="3" applyBorder="1" applyAlignment="1">
      <alignment wrapText="1"/>
    </xf>
    <xf numFmtId="0" fontId="48" fillId="0" borderId="6" xfId="3" applyFont="1" applyBorder="1" applyAlignment="1">
      <alignment horizontal="center" wrapText="1"/>
    </xf>
    <xf numFmtId="0" fontId="48" fillId="0" borderId="0" xfId="3" applyFont="1" applyBorder="1" applyAlignment="1">
      <alignment horizontal="center" wrapText="1"/>
    </xf>
    <xf numFmtId="0" fontId="1" fillId="0" borderId="0" xfId="3" applyBorder="1" applyAlignment="1"/>
    <xf numFmtId="0" fontId="1" fillId="0" borderId="6" xfId="3" applyBorder="1" applyAlignment="1">
      <alignment horizontal="center" wrapText="1"/>
    </xf>
    <xf numFmtId="0" fontId="1" fillId="0" borderId="6" xfId="3" applyBorder="1" applyAlignment="1">
      <alignment horizontal="center" shrinkToFit="1"/>
    </xf>
    <xf numFmtId="0" fontId="1" fillId="0" borderId="0" xfId="3" applyBorder="1" applyAlignment="1">
      <alignment horizontal="center" wrapText="1"/>
    </xf>
    <xf numFmtId="0" fontId="1" fillId="0" borderId="44" xfId="3" applyBorder="1" applyAlignment="1">
      <alignment vertical="top" wrapText="1"/>
    </xf>
    <xf numFmtId="0" fontId="1" fillId="0" borderId="0" xfId="3" applyBorder="1" applyAlignment="1">
      <alignment vertical="top" wrapText="1"/>
    </xf>
    <xf numFmtId="0" fontId="40" fillId="0" borderId="0" xfId="3" applyFont="1" applyBorder="1" applyAlignment="1">
      <alignment horizontal="center" wrapText="1"/>
    </xf>
    <xf numFmtId="0" fontId="1" fillId="0" borderId="38" xfId="3" applyBorder="1" applyAlignment="1">
      <alignment horizontal="left" vertical="center" shrinkToFit="1"/>
    </xf>
    <xf numFmtId="0" fontId="27" fillId="0" borderId="39" xfId="3" applyFont="1" applyBorder="1" applyAlignment="1">
      <alignment horizontal="center" vertical="center" shrinkToFit="1"/>
    </xf>
    <xf numFmtId="0" fontId="27" fillId="0" borderId="45" xfId="3" applyFont="1" applyBorder="1" applyAlignment="1">
      <alignment horizontal="left" vertical="center" shrinkToFit="1"/>
    </xf>
    <xf numFmtId="0" fontId="27" fillId="0" borderId="40" xfId="3" applyFont="1" applyBorder="1" applyAlignment="1">
      <alignment horizontal="center" vertical="center" shrinkToFit="1"/>
    </xf>
    <xf numFmtId="0" fontId="27" fillId="0" borderId="36" xfId="3" applyFont="1" applyBorder="1" applyAlignment="1">
      <alignment horizontal="left" vertical="center" shrinkToFit="1"/>
    </xf>
    <xf numFmtId="0" fontId="27" fillId="0" borderId="0" xfId="3" applyFont="1" applyBorder="1" applyAlignment="1">
      <alignment horizontal="center" vertical="center" shrinkToFit="1"/>
    </xf>
    <xf numFmtId="0" fontId="27" fillId="0" borderId="46" xfId="3" applyFont="1" applyBorder="1" applyAlignment="1">
      <alignment horizontal="left" vertical="center" shrinkToFit="1"/>
    </xf>
    <xf numFmtId="0" fontId="27" fillId="0" borderId="41" xfId="3" applyFont="1" applyBorder="1" applyAlignment="1">
      <alignment horizontal="center" vertical="center" shrinkToFit="1"/>
    </xf>
    <xf numFmtId="0" fontId="27" fillId="0" borderId="46" xfId="3" applyFont="1" applyBorder="1" applyAlignment="1">
      <alignment horizontal="left" vertical="center"/>
    </xf>
    <xf numFmtId="0" fontId="1" fillId="0" borderId="46" xfId="3" applyBorder="1" applyAlignment="1">
      <alignment horizontal="left" vertical="center" shrinkToFit="1"/>
    </xf>
    <xf numFmtId="0" fontId="1" fillId="0" borderId="36" xfId="3" applyBorder="1" applyAlignment="1">
      <alignment horizontal="left" vertical="center" shrinkToFit="1"/>
    </xf>
    <xf numFmtId="0" fontId="27" fillId="0" borderId="37" xfId="3" applyFont="1" applyBorder="1" applyAlignment="1">
      <alignment horizontal="left" vertical="center" shrinkToFit="1"/>
    </xf>
    <xf numFmtId="0" fontId="27" fillId="0" borderId="47" xfId="3" applyFont="1" applyBorder="1" applyAlignment="1">
      <alignment horizontal="center" vertical="center" shrinkToFit="1"/>
    </xf>
    <xf numFmtId="0" fontId="27" fillId="0" borderId="48" xfId="3" applyFont="1" applyBorder="1" applyAlignment="1">
      <alignment horizontal="left" vertical="center" shrinkToFit="1"/>
    </xf>
    <xf numFmtId="0" fontId="27" fillId="0" borderId="42" xfId="3" applyFont="1" applyBorder="1" applyAlignment="1">
      <alignment horizontal="center" vertical="center" shrinkToFit="1"/>
    </xf>
    <xf numFmtId="0" fontId="15" fillId="0" borderId="0" xfId="9" applyFont="1" applyAlignment="1">
      <alignment horizontal="center" vertical="center"/>
    </xf>
    <xf numFmtId="0" fontId="16" fillId="0" borderId="0" xfId="9" applyFont="1" applyAlignment="1">
      <alignment horizontal="center" vertical="center"/>
    </xf>
    <xf numFmtId="0" fontId="18" fillId="0" borderId="0" xfId="9" applyFont="1" applyAlignment="1">
      <alignment horizontal="center" vertical="center"/>
    </xf>
    <xf numFmtId="0" fontId="19" fillId="0" borderId="0" xfId="9" applyFont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0" borderId="51" xfId="3" applyFont="1" applyBorder="1" applyAlignment="1">
      <alignment horizontal="center"/>
    </xf>
    <xf numFmtId="0" fontId="8" fillId="0" borderId="52" xfId="3" applyFont="1" applyBorder="1" applyAlignment="1">
      <alignment horizontal="center"/>
    </xf>
    <xf numFmtId="0" fontId="8" fillId="0" borderId="18" xfId="3" applyFont="1" applyBorder="1" applyAlignment="1">
      <alignment horizontal="center" vertical="center"/>
    </xf>
    <xf numFmtId="0" fontId="8" fillId="0" borderId="0" xfId="3" applyFont="1" applyBorder="1" applyAlignment="1">
      <alignment horizontal="center" vertical="center"/>
    </xf>
    <xf numFmtId="0" fontId="25" fillId="0" borderId="0" xfId="3" applyFont="1" applyAlignment="1">
      <alignment horizontal="left"/>
    </xf>
    <xf numFmtId="0" fontId="25" fillId="0" borderId="0" xfId="3" applyFont="1" applyAlignment="1"/>
    <xf numFmtId="0" fontId="25" fillId="0" borderId="0" xfId="3" applyFont="1" applyAlignment="1">
      <alignment horizontal="center" shrinkToFit="1"/>
    </xf>
    <xf numFmtId="58" fontId="2" fillId="0" borderId="0" xfId="3" applyNumberFormat="1" applyFont="1" applyAlignment="1">
      <alignment horizontal="right"/>
    </xf>
    <xf numFmtId="0" fontId="2" fillId="0" borderId="0" xfId="3" applyFont="1" applyAlignment="1">
      <alignment horizontal="right"/>
    </xf>
    <xf numFmtId="0" fontId="23" fillId="2" borderId="0" xfId="3" applyFont="1" applyFill="1" applyBorder="1" applyAlignment="1">
      <alignment horizontal="center" vertical="center"/>
    </xf>
    <xf numFmtId="0" fontId="8" fillId="0" borderId="49" xfId="10" applyFont="1" applyBorder="1" applyAlignment="1">
      <alignment horizontal="right" vertical="center"/>
    </xf>
    <xf numFmtId="0" fontId="8" fillId="0" borderId="50" xfId="10" applyFont="1" applyBorder="1" applyAlignment="1">
      <alignment horizontal="right" vertical="center"/>
    </xf>
    <xf numFmtId="0" fontId="8" fillId="0" borderId="50" xfId="10" applyFont="1" applyBorder="1" applyAlignment="1">
      <alignment horizontal="left" vertical="center"/>
    </xf>
    <xf numFmtId="0" fontId="8" fillId="0" borderId="0" xfId="3" applyFont="1" applyAlignment="1">
      <alignment horizontal="left" shrinkToFit="1"/>
    </xf>
    <xf numFmtId="0" fontId="8" fillId="0" borderId="18" xfId="10" applyFont="1" applyBorder="1" applyAlignment="1">
      <alignment horizontal="right" vertical="center"/>
    </xf>
    <xf numFmtId="0" fontId="8" fillId="0" borderId="0" xfId="10" applyFont="1" applyBorder="1" applyAlignment="1">
      <alignment horizontal="right" vertical="center"/>
    </xf>
    <xf numFmtId="0" fontId="8" fillId="0" borderId="0" xfId="0" applyFont="1" applyBorder="1" applyAlignment="1">
      <alignment horizontal="left" vertical="center" shrinkToFit="1"/>
    </xf>
    <xf numFmtId="0" fontId="43" fillId="0" borderId="55" xfId="3" applyFont="1" applyFill="1" applyBorder="1" applyAlignment="1">
      <alignment horizontal="center" vertical="center"/>
    </xf>
    <xf numFmtId="0" fontId="2" fillId="0" borderId="55" xfId="3" applyFont="1" applyFill="1" applyBorder="1" applyAlignment="1"/>
    <xf numFmtId="0" fontId="2" fillId="0" borderId="0" xfId="3" applyFont="1" applyBorder="1" applyAlignment="1">
      <alignment horizontal="right"/>
    </xf>
    <xf numFmtId="0" fontId="31" fillId="0" borderId="0" xfId="8" applyFont="1" applyBorder="1" applyAlignment="1">
      <alignment horizontal="distributed" vertical="center" indent="5"/>
    </xf>
    <xf numFmtId="0" fontId="2" fillId="0" borderId="0" xfId="3" applyFont="1" applyBorder="1" applyAlignment="1">
      <alignment horizontal="distributed" vertical="center" indent="5"/>
    </xf>
    <xf numFmtId="0" fontId="32" fillId="0" borderId="56" xfId="8" applyFont="1" applyBorder="1" applyAlignment="1">
      <alignment horizontal="center" vertical="center" shrinkToFit="1"/>
    </xf>
    <xf numFmtId="0" fontId="32" fillId="0" borderId="28" xfId="3" applyFont="1" applyBorder="1" applyAlignment="1">
      <alignment horizontal="center" vertical="center" shrinkToFit="1"/>
    </xf>
    <xf numFmtId="0" fontId="32" fillId="0" borderId="57" xfId="8" applyFont="1" applyBorder="1" applyAlignment="1">
      <alignment horizontal="center" vertical="center" shrinkToFit="1"/>
    </xf>
    <xf numFmtId="0" fontId="32" fillId="0" borderId="58" xfId="3" applyFont="1" applyBorder="1" applyAlignment="1">
      <alignment horizontal="center" vertical="center" shrinkToFit="1"/>
    </xf>
    <xf numFmtId="0" fontId="33" fillId="0" borderId="59" xfId="3" applyFont="1" applyBorder="1" applyAlignment="1">
      <alignment horizontal="center" vertical="center"/>
    </xf>
    <xf numFmtId="0" fontId="2" fillId="0" borderId="59" xfId="3" applyFont="1" applyBorder="1"/>
    <xf numFmtId="0" fontId="2" fillId="0" borderId="13" xfId="3" applyFont="1" applyBorder="1"/>
    <xf numFmtId="0" fontId="10" fillId="0" borderId="60" xfId="8" applyFont="1" applyBorder="1" applyAlignment="1">
      <alignment horizontal="distributed" vertical="center" indent="2" shrinkToFit="1"/>
    </xf>
    <xf numFmtId="0" fontId="10" fillId="0" borderId="61" xfId="8" applyFont="1" applyBorder="1" applyAlignment="1">
      <alignment horizontal="distributed" vertical="center" indent="2" shrinkToFit="1"/>
    </xf>
    <xf numFmtId="0" fontId="8" fillId="0" borderId="62" xfId="3" applyFont="1" applyBorder="1" applyAlignment="1">
      <alignment horizontal="distributed" vertical="center" indent="2" shrinkToFit="1"/>
    </xf>
    <xf numFmtId="0" fontId="34" fillId="0" borderId="61" xfId="8" applyFont="1" applyBorder="1" applyAlignment="1">
      <alignment horizontal="distributed" vertical="center" indent="2" shrinkToFit="1"/>
    </xf>
    <xf numFmtId="0" fontId="2" fillId="0" borderId="62" xfId="3" applyFont="1" applyBorder="1" applyAlignment="1">
      <alignment horizontal="distributed" vertical="center" indent="2" shrinkToFit="1"/>
    </xf>
    <xf numFmtId="0" fontId="32" fillId="0" borderId="27" xfId="8" applyFont="1" applyBorder="1" applyAlignment="1">
      <alignment horizontal="center" vertical="center"/>
    </xf>
    <xf numFmtId="0" fontId="32" fillId="0" borderId="53" xfId="8" applyFont="1" applyBorder="1" applyAlignment="1">
      <alignment horizontal="center" vertical="center"/>
    </xf>
    <xf numFmtId="0" fontId="33" fillId="0" borderId="0" xfId="3" applyFont="1" applyBorder="1" applyAlignment="1">
      <alignment horizontal="center" vertical="center" shrinkToFit="1"/>
    </xf>
    <xf numFmtId="0" fontId="32" fillId="0" borderId="32" xfId="8" applyFont="1" applyBorder="1" applyAlignment="1">
      <alignment horizontal="center" vertical="center"/>
    </xf>
    <xf numFmtId="0" fontId="32" fillId="0" borderId="22" xfId="8" applyFont="1" applyBorder="1" applyAlignment="1">
      <alignment horizontal="center" vertical="center"/>
    </xf>
    <xf numFmtId="0" fontId="33" fillId="0" borderId="15" xfId="3" applyFont="1" applyBorder="1" applyAlignment="1">
      <alignment horizontal="center" vertical="center" shrinkToFit="1"/>
    </xf>
    <xf numFmtId="0" fontId="32" fillId="0" borderId="26" xfId="8" applyFont="1" applyBorder="1" applyAlignment="1">
      <alignment horizontal="center" vertical="center"/>
    </xf>
    <xf numFmtId="0" fontId="32" fillId="0" borderId="54" xfId="8" applyFont="1" applyBorder="1" applyAlignment="1">
      <alignment horizontal="center" vertical="center"/>
    </xf>
    <xf numFmtId="0" fontId="32" fillId="0" borderId="33" xfId="8" applyFont="1" applyBorder="1" applyAlignment="1">
      <alignment horizontal="center" vertical="center"/>
    </xf>
    <xf numFmtId="0" fontId="32" fillId="0" borderId="24" xfId="8" applyFont="1" applyBorder="1" applyAlignment="1">
      <alignment horizontal="center" vertical="center"/>
    </xf>
    <xf numFmtId="0" fontId="2" fillId="0" borderId="0" xfId="3" applyFont="1" applyBorder="1" applyAlignment="1">
      <alignment horizontal="center" vertical="center" shrinkToFit="1"/>
    </xf>
    <xf numFmtId="0" fontId="32" fillId="0" borderId="27" xfId="8" applyFont="1" applyBorder="1" applyAlignment="1">
      <alignment horizontal="center" vertical="center" shrinkToFit="1"/>
    </xf>
    <xf numFmtId="0" fontId="32" fillId="0" borderId="53" xfId="8" applyFont="1" applyBorder="1" applyAlignment="1">
      <alignment horizontal="center" vertical="center" shrinkToFit="1"/>
    </xf>
    <xf numFmtId="0" fontId="32" fillId="0" borderId="31" xfId="8" applyFont="1" applyBorder="1" applyAlignment="1">
      <alignment horizontal="center" vertical="center"/>
    </xf>
    <xf numFmtId="0" fontId="32" fillId="0" borderId="25" xfId="8" applyFont="1" applyBorder="1" applyAlignment="1">
      <alignment horizontal="center" vertical="center"/>
    </xf>
    <xf numFmtId="0" fontId="33" fillId="0" borderId="13" xfId="3" applyFont="1" applyBorder="1" applyAlignment="1">
      <alignment horizontal="center" vertical="center" shrinkToFit="1"/>
    </xf>
    <xf numFmtId="0" fontId="2" fillId="0" borderId="15" xfId="3" applyFont="1" applyBorder="1" applyAlignment="1">
      <alignment horizontal="center" vertical="center" shrinkToFit="1"/>
    </xf>
    <xf numFmtId="0" fontId="44" fillId="0" borderId="0" xfId="3" applyFont="1" applyAlignment="1">
      <alignment horizontal="center" vertical="center" wrapText="1"/>
    </xf>
    <xf numFmtId="0" fontId="7" fillId="0" borderId="0" xfId="3" applyFont="1" applyFill="1" applyAlignment="1">
      <alignment horizontal="center" vertical="center" shrinkToFit="1"/>
    </xf>
    <xf numFmtId="0" fontId="2" fillId="0" borderId="69" xfId="3" applyFont="1" applyFill="1" applyBorder="1" applyAlignment="1">
      <alignment horizontal="center" vertical="center" shrinkToFit="1"/>
    </xf>
    <xf numFmtId="0" fontId="2" fillId="0" borderId="2" xfId="3" applyFont="1" applyFill="1" applyBorder="1" applyAlignment="1">
      <alignment horizontal="center" vertical="center" shrinkToFit="1"/>
    </xf>
    <xf numFmtId="0" fontId="2" fillId="0" borderId="67" xfId="3" applyFont="1" applyFill="1" applyBorder="1" applyAlignment="1">
      <alignment horizontal="center" vertical="center" shrinkToFit="1"/>
    </xf>
    <xf numFmtId="0" fontId="8" fillId="0" borderId="70" xfId="3" applyFont="1" applyFill="1" applyBorder="1" applyAlignment="1">
      <alignment horizontal="center" vertical="center" shrinkToFit="1"/>
    </xf>
    <xf numFmtId="0" fontId="8" fillId="0" borderId="71" xfId="3" applyFont="1" applyFill="1" applyBorder="1" applyAlignment="1">
      <alignment vertical="center" shrinkToFit="1"/>
    </xf>
    <xf numFmtId="0" fontId="8" fillId="0" borderId="1" xfId="3" applyFont="1" applyFill="1" applyBorder="1" applyAlignment="1">
      <alignment vertical="center" shrinkToFit="1"/>
    </xf>
    <xf numFmtId="0" fontId="8" fillId="0" borderId="67" xfId="3" applyFont="1" applyFill="1" applyBorder="1" applyAlignment="1">
      <alignment horizontal="center" vertical="center" shrinkToFit="1"/>
    </xf>
    <xf numFmtId="0" fontId="8" fillId="0" borderId="1" xfId="3" applyFont="1" applyFill="1" applyBorder="1" applyAlignment="1">
      <alignment horizontal="center" vertical="center" shrinkToFit="1"/>
    </xf>
    <xf numFmtId="0" fontId="2" fillId="0" borderId="7" xfId="3" applyFont="1" applyFill="1" applyBorder="1" applyAlignment="1">
      <alignment horizontal="center" vertical="center" shrinkToFit="1"/>
    </xf>
    <xf numFmtId="0" fontId="2" fillId="0" borderId="5" xfId="3" applyFont="1" applyFill="1" applyBorder="1" applyAlignment="1">
      <alignment horizontal="center" vertical="center" shrinkToFit="1"/>
    </xf>
    <xf numFmtId="176" fontId="2" fillId="0" borderId="3" xfId="3" applyNumberFormat="1" applyFont="1" applyFill="1" applyBorder="1" applyAlignment="1">
      <alignment horizontal="center" vertical="center" shrinkToFit="1"/>
    </xf>
    <xf numFmtId="176" fontId="2" fillId="0" borderId="5" xfId="3" applyNumberFormat="1" applyFont="1" applyFill="1" applyBorder="1" applyAlignment="1">
      <alignment horizontal="center" vertical="center" shrinkToFit="1"/>
    </xf>
    <xf numFmtId="0" fontId="5" fillId="0" borderId="3" xfId="3" applyFont="1" applyFill="1" applyBorder="1" applyAlignment="1">
      <alignment horizontal="center" vertical="center" shrinkToFit="1"/>
    </xf>
    <xf numFmtId="0" fontId="5" fillId="0" borderId="66" xfId="3" applyFont="1" applyFill="1" applyBorder="1" applyAlignment="1">
      <alignment horizontal="center" vertical="center" shrinkToFit="1"/>
    </xf>
    <xf numFmtId="0" fontId="8" fillId="0" borderId="68" xfId="3" applyFont="1" applyFill="1" applyBorder="1" applyAlignment="1">
      <alignment horizontal="center" vertical="center" shrinkToFit="1"/>
    </xf>
    <xf numFmtId="0" fontId="8" fillId="0" borderId="65" xfId="3" applyFont="1" applyFill="1" applyBorder="1" applyAlignment="1">
      <alignment horizontal="center" vertical="center" shrinkToFit="1"/>
    </xf>
    <xf numFmtId="0" fontId="8" fillId="0" borderId="6" xfId="3" applyFont="1" applyFill="1" applyBorder="1" applyAlignment="1">
      <alignment horizontal="center" vertical="center" shrinkToFit="1"/>
    </xf>
    <xf numFmtId="0" fontId="8" fillId="0" borderId="3" xfId="3" applyFont="1" applyFill="1" applyBorder="1" applyAlignment="1">
      <alignment horizontal="center" vertical="center" shrinkToFit="1"/>
    </xf>
    <xf numFmtId="0" fontId="2" fillId="6" borderId="7" xfId="3" applyFont="1" applyFill="1" applyBorder="1" applyAlignment="1">
      <alignment horizontal="center" vertical="center" shrinkToFit="1"/>
    </xf>
    <xf numFmtId="0" fontId="2" fillId="6" borderId="4" xfId="3" applyFont="1" applyFill="1" applyBorder="1" applyAlignment="1">
      <alignment vertical="center" shrinkToFit="1"/>
    </xf>
    <xf numFmtId="0" fontId="2" fillId="6" borderId="5" xfId="3" applyFont="1" applyFill="1" applyBorder="1" applyAlignment="1">
      <alignment vertical="center" shrinkToFit="1"/>
    </xf>
    <xf numFmtId="176" fontId="2" fillId="0" borderId="11" xfId="3" applyNumberFormat="1" applyFont="1" applyFill="1" applyBorder="1" applyAlignment="1">
      <alignment horizontal="center" vertical="center" shrinkToFit="1"/>
    </xf>
    <xf numFmtId="176" fontId="2" fillId="0" borderId="10" xfId="3" applyNumberFormat="1" applyFont="1" applyFill="1" applyBorder="1" applyAlignment="1">
      <alignment horizontal="center" vertical="center" shrinkToFit="1"/>
    </xf>
    <xf numFmtId="0" fontId="5" fillId="0" borderId="11" xfId="3" applyFont="1" applyFill="1" applyBorder="1" applyAlignment="1">
      <alignment horizontal="center" vertical="center" shrinkToFit="1"/>
    </xf>
    <xf numFmtId="0" fontId="5" fillId="0" borderId="64" xfId="3" applyFont="1" applyFill="1" applyBorder="1" applyAlignment="1">
      <alignment horizontal="center" vertical="center" shrinkToFit="1"/>
    </xf>
    <xf numFmtId="0" fontId="9" fillId="0" borderId="0" xfId="3" applyFont="1" applyFill="1" applyAlignment="1">
      <alignment horizontal="center" vertical="center" shrinkToFit="1"/>
    </xf>
    <xf numFmtId="0" fontId="2" fillId="6" borderId="3" xfId="3" applyFont="1" applyFill="1" applyBorder="1" applyAlignment="1">
      <alignment horizontal="center" vertical="center" shrinkToFit="1"/>
    </xf>
    <xf numFmtId="0" fontId="8" fillId="0" borderId="63" xfId="3" applyFont="1" applyFill="1" applyBorder="1" applyAlignment="1">
      <alignment horizontal="center" vertical="center" shrinkToFit="1"/>
    </xf>
    <xf numFmtId="0" fontId="8" fillId="0" borderId="12" xfId="3" applyFont="1" applyFill="1" applyBorder="1" applyAlignment="1">
      <alignment horizontal="center" vertical="center" shrinkToFit="1"/>
    </xf>
    <xf numFmtId="0" fontId="8" fillId="0" borderId="11" xfId="3" applyFont="1" applyFill="1" applyBorder="1" applyAlignment="1">
      <alignment horizontal="center" vertical="center" shrinkToFit="1"/>
    </xf>
    <xf numFmtId="0" fontId="2" fillId="6" borderId="11" xfId="3" applyFont="1" applyFill="1" applyBorder="1" applyAlignment="1">
      <alignment horizontal="center" vertical="center" shrinkToFit="1"/>
    </xf>
    <xf numFmtId="0" fontId="2" fillId="6" borderId="9" xfId="3" applyFont="1" applyFill="1" applyBorder="1" applyAlignment="1">
      <alignment vertical="center" shrinkToFit="1"/>
    </xf>
    <xf numFmtId="0" fontId="2" fillId="0" borderId="8" xfId="3" applyFont="1" applyFill="1" applyBorder="1" applyAlignment="1">
      <alignment horizontal="center" vertical="center" shrinkToFit="1"/>
    </xf>
    <xf numFmtId="0" fontId="2" fillId="0" borderId="10" xfId="3" applyFont="1" applyFill="1" applyBorder="1" applyAlignment="1">
      <alignment horizontal="center" vertical="center" shrinkToFit="1"/>
    </xf>
    <xf numFmtId="0" fontId="8" fillId="0" borderId="13" xfId="3" applyFont="1" applyFill="1" applyBorder="1" applyAlignment="1">
      <alignment horizontal="center" vertical="center"/>
    </xf>
    <xf numFmtId="0" fontId="5" fillId="0" borderId="0" xfId="3" applyFont="1" applyFill="1" applyAlignment="1">
      <alignment horizontal="center" vertical="center"/>
    </xf>
    <xf numFmtId="0" fontId="8" fillId="0" borderId="26" xfId="3" applyFont="1" applyFill="1" applyBorder="1" applyAlignment="1">
      <alignment horizontal="center" vertical="center"/>
    </xf>
    <xf numFmtId="0" fontId="8" fillId="0" borderId="15" xfId="3" applyFont="1" applyFill="1" applyBorder="1" applyAlignment="1">
      <alignment horizontal="center" vertical="center"/>
    </xf>
    <xf numFmtId="0" fontId="8" fillId="0" borderId="54" xfId="3" applyFont="1" applyFill="1" applyBorder="1" applyAlignment="1">
      <alignment horizontal="center" vertical="center"/>
    </xf>
    <xf numFmtId="0" fontId="8" fillId="0" borderId="26" xfId="3" applyFont="1" applyFill="1" applyBorder="1" applyAlignment="1">
      <alignment horizontal="distributed" vertical="center" indent="5"/>
    </xf>
    <xf numFmtId="0" fontId="8" fillId="0" borderId="15" xfId="3" applyFont="1" applyFill="1" applyBorder="1" applyAlignment="1">
      <alignment horizontal="distributed" vertical="center" indent="5"/>
    </xf>
    <xf numFmtId="0" fontId="8" fillId="0" borderId="26" xfId="3" applyFont="1" applyFill="1" applyBorder="1" applyAlignment="1">
      <alignment horizontal="center" vertical="center" shrinkToFit="1"/>
    </xf>
    <xf numFmtId="0" fontId="8" fillId="0" borderId="15" xfId="3" applyFont="1" applyFill="1" applyBorder="1" applyAlignment="1">
      <alignment horizontal="center" vertical="center" shrinkToFit="1"/>
    </xf>
    <xf numFmtId="0" fontId="8" fillId="0" borderId="54" xfId="3" applyFont="1" applyFill="1" applyBorder="1" applyAlignment="1">
      <alignment horizontal="center" vertical="center" shrinkToFit="1"/>
    </xf>
    <xf numFmtId="0" fontId="8" fillId="0" borderId="28" xfId="3" applyFont="1" applyFill="1" applyBorder="1" applyAlignment="1">
      <alignment horizontal="center" vertical="center"/>
    </xf>
    <xf numFmtId="0" fontId="8" fillId="0" borderId="58" xfId="3" applyFont="1" applyFill="1" applyBorder="1" applyAlignment="1">
      <alignment horizontal="center" vertical="center"/>
    </xf>
    <xf numFmtId="0" fontId="5" fillId="0" borderId="0" xfId="3" applyFont="1" applyFill="1" applyAlignment="1">
      <alignment horizontal="center" vertical="center" shrinkToFit="1"/>
    </xf>
    <xf numFmtId="0" fontId="8" fillId="0" borderId="28" xfId="3" applyFont="1" applyFill="1" applyBorder="1" applyAlignment="1">
      <alignment horizontal="center" vertical="center" shrinkToFit="1"/>
    </xf>
    <xf numFmtId="0" fontId="8" fillId="0" borderId="13" xfId="3" applyFont="1" applyFill="1" applyBorder="1" applyAlignment="1">
      <alignment horizontal="center" vertical="center" shrinkToFit="1"/>
    </xf>
    <xf numFmtId="0" fontId="8" fillId="0" borderId="58" xfId="3" applyFont="1" applyFill="1" applyBorder="1" applyAlignment="1">
      <alignment horizontal="center" vertical="center" shrinkToFit="1"/>
    </xf>
    <xf numFmtId="0" fontId="4" fillId="0" borderId="55" xfId="3" applyFont="1" applyFill="1" applyBorder="1" applyAlignment="1">
      <alignment horizontal="distributed" vertical="center" indent="5" shrinkToFit="1"/>
    </xf>
    <xf numFmtId="0" fontId="8" fillId="0" borderId="54" xfId="3" applyFont="1" applyFill="1" applyBorder="1" applyAlignment="1">
      <alignment horizontal="distributed" vertical="center" indent="5"/>
    </xf>
    <xf numFmtId="0" fontId="39" fillId="0" borderId="65" xfId="3" applyFont="1" applyFill="1" applyBorder="1" applyAlignment="1">
      <alignment horizontal="center" vertical="center" shrinkToFit="1"/>
    </xf>
    <xf numFmtId="0" fontId="39" fillId="0" borderId="6" xfId="3" applyFont="1" applyFill="1" applyBorder="1" applyAlignment="1">
      <alignment horizontal="center" vertical="center" shrinkToFit="1"/>
    </xf>
    <xf numFmtId="0" fontId="39" fillId="0" borderId="3" xfId="3" applyFont="1" applyFill="1" applyBorder="1" applyAlignment="1">
      <alignment horizontal="center" vertical="center" shrinkToFit="1"/>
    </xf>
    <xf numFmtId="0" fontId="1" fillId="6" borderId="3" xfId="3" applyFont="1" applyFill="1" applyBorder="1" applyAlignment="1">
      <alignment horizontal="center" vertical="center" shrinkToFit="1"/>
    </xf>
    <xf numFmtId="0" fontId="1" fillId="6" borderId="4" xfId="3" applyFont="1" applyFill="1" applyBorder="1" applyAlignment="1">
      <alignment horizontal="center" vertical="center" shrinkToFit="1"/>
    </xf>
    <xf numFmtId="0" fontId="1" fillId="6" borderId="5" xfId="3" applyFont="1" applyFill="1" applyBorder="1" applyAlignment="1">
      <alignment horizontal="center" vertical="center" shrinkToFit="1"/>
    </xf>
    <xf numFmtId="0" fontId="1" fillId="0" borderId="7" xfId="3" applyFont="1" applyFill="1" applyBorder="1" applyAlignment="1">
      <alignment horizontal="center" vertical="center" shrinkToFit="1"/>
    </xf>
    <xf numFmtId="0" fontId="1" fillId="0" borderId="5" xfId="3" applyFont="1" applyFill="1" applyBorder="1" applyAlignment="1">
      <alignment horizontal="center" vertical="center" shrinkToFit="1"/>
    </xf>
    <xf numFmtId="176" fontId="1" fillId="0" borderId="3" xfId="3" applyNumberFormat="1" applyFont="1" applyFill="1" applyBorder="1" applyAlignment="1">
      <alignment horizontal="center" vertical="center" shrinkToFit="1"/>
    </xf>
    <xf numFmtId="176" fontId="1" fillId="0" borderId="5" xfId="3" applyNumberFormat="1" applyFont="1" applyFill="1" applyBorder="1" applyAlignment="1">
      <alignment horizontal="center" vertical="center" shrinkToFit="1"/>
    </xf>
    <xf numFmtId="0" fontId="40" fillId="0" borderId="3" xfId="3" applyFont="1" applyFill="1" applyBorder="1" applyAlignment="1">
      <alignment horizontal="center" vertical="center" shrinkToFit="1"/>
    </xf>
    <xf numFmtId="0" fontId="40" fillId="0" borderId="66" xfId="3" applyFont="1" applyFill="1" applyBorder="1" applyAlignment="1">
      <alignment horizontal="center" vertical="center" shrinkToFit="1"/>
    </xf>
    <xf numFmtId="0" fontId="39" fillId="0" borderId="63" xfId="3" applyFont="1" applyFill="1" applyBorder="1" applyAlignment="1">
      <alignment horizontal="center" vertical="center" shrinkToFit="1"/>
    </xf>
    <xf numFmtId="0" fontId="39" fillId="0" borderId="12" xfId="3" applyFont="1" applyFill="1" applyBorder="1" applyAlignment="1">
      <alignment horizontal="center" vertical="center" shrinkToFit="1"/>
    </xf>
    <xf numFmtId="0" fontId="39" fillId="0" borderId="11" xfId="3" applyFont="1" applyFill="1" applyBorder="1" applyAlignment="1">
      <alignment horizontal="center" vertical="center" shrinkToFit="1"/>
    </xf>
    <xf numFmtId="0" fontId="1" fillId="6" borderId="11" xfId="3" applyFont="1" applyFill="1" applyBorder="1" applyAlignment="1">
      <alignment horizontal="center" vertical="center" shrinkToFit="1"/>
    </xf>
    <xf numFmtId="0" fontId="1" fillId="6" borderId="9" xfId="3" applyFont="1" applyFill="1" applyBorder="1" applyAlignment="1">
      <alignment horizontal="center" vertical="center" shrinkToFit="1"/>
    </xf>
    <xf numFmtId="0" fontId="1" fillId="0" borderId="8" xfId="3" applyFont="1" applyFill="1" applyBorder="1" applyAlignment="1">
      <alignment horizontal="center" vertical="center" shrinkToFit="1"/>
    </xf>
    <xf numFmtId="0" fontId="1" fillId="0" borderId="10" xfId="3" applyFont="1" applyFill="1" applyBorder="1" applyAlignment="1">
      <alignment horizontal="center" vertical="center" shrinkToFit="1"/>
    </xf>
    <xf numFmtId="176" fontId="1" fillId="0" borderId="11" xfId="3" applyNumberFormat="1" applyFont="1" applyFill="1" applyBorder="1" applyAlignment="1">
      <alignment horizontal="center" vertical="center" shrinkToFit="1"/>
    </xf>
    <xf numFmtId="176" fontId="1" fillId="0" borderId="10" xfId="3" applyNumberFormat="1" applyFont="1" applyFill="1" applyBorder="1" applyAlignment="1">
      <alignment horizontal="center" vertical="center" shrinkToFit="1"/>
    </xf>
    <xf numFmtId="0" fontId="40" fillId="0" borderId="11" xfId="3" applyFont="1" applyFill="1" applyBorder="1" applyAlignment="1">
      <alignment horizontal="center" vertical="center" shrinkToFit="1"/>
    </xf>
    <xf numFmtId="0" fontId="40" fillId="0" borderId="64" xfId="3" applyFont="1" applyFill="1" applyBorder="1" applyAlignment="1">
      <alignment horizontal="center" vertical="center" shrinkToFit="1"/>
    </xf>
    <xf numFmtId="0" fontId="39" fillId="0" borderId="67" xfId="3" applyFont="1" applyFill="1" applyBorder="1" applyAlignment="1">
      <alignment horizontal="center" vertical="center" shrinkToFit="1"/>
    </xf>
    <xf numFmtId="0" fontId="39" fillId="0" borderId="71" xfId="3" applyFont="1" applyFill="1" applyBorder="1" applyAlignment="1">
      <alignment horizontal="center" vertical="center" shrinkToFit="1"/>
    </xf>
    <xf numFmtId="0" fontId="39" fillId="0" borderId="70" xfId="3" applyFont="1" applyFill="1" applyBorder="1" applyAlignment="1">
      <alignment horizontal="center" vertical="center" shrinkToFit="1"/>
    </xf>
    <xf numFmtId="0" fontId="39" fillId="0" borderId="1" xfId="3" applyFont="1" applyFill="1" applyBorder="1" applyAlignment="1">
      <alignment horizontal="center" vertical="center" shrinkToFit="1"/>
    </xf>
    <xf numFmtId="0" fontId="39" fillId="0" borderId="68" xfId="3" applyFont="1" applyFill="1" applyBorder="1" applyAlignment="1">
      <alignment horizontal="center" vertical="center" shrinkToFit="1"/>
    </xf>
    <xf numFmtId="0" fontId="1" fillId="6" borderId="7" xfId="3" applyFont="1" applyFill="1" applyBorder="1" applyAlignment="1">
      <alignment horizontal="center" vertical="center" shrinkToFit="1"/>
    </xf>
    <xf numFmtId="0" fontId="38" fillId="0" borderId="69" xfId="3" applyFont="1" applyFill="1" applyBorder="1" applyAlignment="1">
      <alignment horizontal="center" vertical="center" shrinkToFit="1"/>
    </xf>
    <xf numFmtId="0" fontId="38" fillId="0" borderId="2" xfId="3" applyFont="1" applyFill="1" applyBorder="1" applyAlignment="1">
      <alignment horizontal="center" vertical="center" shrinkToFit="1"/>
    </xf>
    <xf numFmtId="0" fontId="38" fillId="0" borderId="67" xfId="3" applyFont="1" applyFill="1" applyBorder="1" applyAlignment="1">
      <alignment horizontal="center" vertical="center" shrinkToFit="1"/>
    </xf>
    <xf numFmtId="0" fontId="8" fillId="0" borderId="0" xfId="3" applyFont="1" applyFill="1" applyAlignment="1">
      <alignment horizontal="center" vertical="center"/>
    </xf>
    <xf numFmtId="0" fontId="36" fillId="0" borderId="0" xfId="7" applyFont="1" applyBorder="1" applyAlignment="1">
      <alignment horizontal="distributed" vertical="center" indent="5"/>
    </xf>
    <xf numFmtId="0" fontId="55" fillId="0" borderId="26" xfId="0" applyFont="1" applyBorder="1" applyAlignment="1">
      <alignment horizontal="center" vertical="center"/>
    </xf>
    <xf numFmtId="0" fontId="55" fillId="0" borderId="54" xfId="0" applyFont="1" applyBorder="1" applyAlignment="1">
      <alignment horizontal="center" vertical="center"/>
    </xf>
    <xf numFmtId="20" fontId="55" fillId="0" borderId="26" xfId="0" applyNumberFormat="1" applyFont="1" applyBorder="1" applyAlignment="1">
      <alignment horizontal="center" vertical="center"/>
    </xf>
    <xf numFmtId="0" fontId="55" fillId="0" borderId="15" xfId="0" applyFont="1" applyBorder="1" applyAlignment="1">
      <alignment horizontal="center" vertical="center"/>
    </xf>
    <xf numFmtId="14" fontId="55" fillId="0" borderId="26" xfId="0" applyNumberFormat="1" applyFont="1" applyBorder="1" applyAlignment="1">
      <alignment horizontal="center" vertical="center"/>
    </xf>
    <xf numFmtId="20" fontId="55" fillId="0" borderId="28" xfId="0" applyNumberFormat="1" applyFont="1" applyBorder="1" applyAlignment="1">
      <alignment horizontal="center" vertical="center"/>
    </xf>
    <xf numFmtId="0" fontId="55" fillId="0" borderId="13" xfId="0" applyFont="1" applyBorder="1" applyAlignment="1">
      <alignment horizontal="center" vertical="center"/>
    </xf>
    <xf numFmtId="0" fontId="55" fillId="0" borderId="58" xfId="0" applyFont="1" applyBorder="1" applyAlignment="1">
      <alignment horizontal="center" vertical="center"/>
    </xf>
    <xf numFmtId="14" fontId="55" fillId="0" borderId="27" xfId="0" applyNumberFormat="1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53" xfId="0" applyFont="1" applyBorder="1" applyAlignment="1">
      <alignment horizontal="center" vertical="center"/>
    </xf>
    <xf numFmtId="0" fontId="55" fillId="0" borderId="27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20" fontId="55" fillId="0" borderId="0" xfId="0" applyNumberFormat="1" applyFont="1" applyAlignment="1">
      <alignment horizontal="center" vertical="center"/>
    </xf>
    <xf numFmtId="0" fontId="55" fillId="0" borderId="26" xfId="0" applyFont="1" applyBorder="1" applyAlignment="1">
      <alignment horizontal="distributed" vertical="center" indent="5"/>
    </xf>
    <xf numFmtId="0" fontId="55" fillId="0" borderId="15" xfId="0" applyFont="1" applyBorder="1" applyAlignment="1">
      <alignment horizontal="distributed" vertical="center" indent="5"/>
    </xf>
    <xf numFmtId="0" fontId="55" fillId="0" borderId="54" xfId="0" applyFont="1" applyBorder="1" applyAlignment="1">
      <alignment horizontal="distributed" vertical="center" indent="5"/>
    </xf>
    <xf numFmtId="0" fontId="55" fillId="0" borderId="39" xfId="0" applyFont="1" applyBorder="1" applyAlignment="1">
      <alignment horizontal="center" vertical="center"/>
    </xf>
    <xf numFmtId="0" fontId="55" fillId="0" borderId="55" xfId="0" applyFont="1" applyBorder="1" applyAlignment="1">
      <alignment horizontal="distributed" vertical="center" indent="5"/>
    </xf>
    <xf numFmtId="0" fontId="56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40" fillId="0" borderId="39" xfId="3" applyFont="1" applyBorder="1" applyAlignment="1">
      <alignment horizontal="center" wrapText="1"/>
    </xf>
    <xf numFmtId="0" fontId="1" fillId="0" borderId="39" xfId="3" applyBorder="1" applyAlignment="1"/>
    <xf numFmtId="0" fontId="46" fillId="0" borderId="0" xfId="3" applyFont="1" applyAlignment="1">
      <alignment horizontal="center" vertical="center"/>
    </xf>
    <xf numFmtId="0" fontId="49" fillId="0" borderId="0" xfId="3" applyFont="1" applyBorder="1" applyAlignment="1">
      <alignment horizontal="center" vertical="center"/>
    </xf>
    <xf numFmtId="0" fontId="49" fillId="0" borderId="0" xfId="3" applyFont="1" applyAlignment="1">
      <alignment horizontal="center" vertical="center"/>
    </xf>
    <xf numFmtId="0" fontId="41" fillId="3" borderId="44" xfId="3" applyFont="1" applyFill="1" applyBorder="1" applyAlignment="1">
      <alignment horizontal="center" vertical="center" wrapText="1"/>
    </xf>
    <xf numFmtId="0" fontId="41" fillId="3" borderId="23" xfId="3" applyFont="1" applyFill="1" applyBorder="1" applyAlignment="1">
      <alignment horizontal="center" vertical="center" wrapText="1"/>
    </xf>
    <xf numFmtId="0" fontId="41" fillId="3" borderId="72" xfId="3" applyFont="1" applyFill="1" applyBorder="1" applyAlignment="1">
      <alignment horizontal="center" vertical="center" wrapText="1"/>
    </xf>
    <xf numFmtId="0" fontId="1" fillId="0" borderId="38" xfId="3" applyBorder="1" applyAlignment="1">
      <alignment vertical="top" wrapText="1"/>
    </xf>
    <xf numFmtId="0" fontId="1" fillId="0" borderId="40" xfId="3" applyBorder="1" applyAlignment="1">
      <alignment vertical="top" wrapText="1"/>
    </xf>
    <xf numFmtId="0" fontId="1" fillId="0" borderId="44" xfId="3" applyBorder="1" applyAlignment="1">
      <alignment vertical="top" wrapText="1"/>
    </xf>
    <xf numFmtId="0" fontId="1" fillId="0" borderId="72" xfId="3" applyBorder="1" applyAlignment="1"/>
    <xf numFmtId="0" fontId="51" fillId="0" borderId="3" xfId="3" applyFont="1" applyBorder="1" applyAlignment="1">
      <alignment vertical="top" wrapText="1"/>
    </xf>
    <xf numFmtId="0" fontId="51" fillId="0" borderId="4" xfId="3" applyFont="1" applyBorder="1" applyAlignment="1">
      <alignment vertical="top" wrapText="1"/>
    </xf>
    <xf numFmtId="0" fontId="1" fillId="0" borderId="5" xfId="3" applyBorder="1" applyAlignment="1">
      <alignment vertical="top" wrapText="1"/>
    </xf>
  </cellXfs>
  <cellStyles count="11">
    <cellStyle name="桁区切り 2" xfId="1"/>
    <cellStyle name="通貨 2" xfId="2"/>
    <cellStyle name="標準" xfId="0" builtinId="0"/>
    <cellStyle name="標準 2" xfId="3"/>
    <cellStyle name="標準 3" xfId="4"/>
    <cellStyle name="標準 4" xfId="5"/>
    <cellStyle name="標準_2002(U-15)全国大会報告書" xfId="6"/>
    <cellStyle name="標準_2002(U-15)全国大会報告書_２０１１年夏Ｕ１１神鍋要項" xfId="7"/>
    <cellStyle name="標準_2002(U-15)全国大会報告書_２０１２年夏Ｕ１１神鍋要項" xfId="8"/>
    <cellStyle name="標準_2002(U-18)全国大会報告書" xfId="9"/>
    <cellStyle name="標準_２０１２年夏Ｕ１１神鍋要項" xfId="1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</xdr:colOff>
      <xdr:row>0</xdr:row>
      <xdr:rowOff>38100</xdr:rowOff>
    </xdr:from>
    <xdr:to>
      <xdr:col>12</xdr:col>
      <xdr:colOff>144780</xdr:colOff>
      <xdr:row>59</xdr:row>
      <xdr:rowOff>129540</xdr:rowOff>
    </xdr:to>
    <xdr:grpSp>
      <xdr:nvGrpSpPr>
        <xdr:cNvPr id="2181" name="グループ化 6"/>
        <xdr:cNvGrpSpPr>
          <a:grpSpLocks/>
        </xdr:cNvGrpSpPr>
      </xdr:nvGrpSpPr>
      <xdr:grpSpPr bwMode="auto">
        <a:xfrm>
          <a:off x="228600" y="38100"/>
          <a:ext cx="7025640" cy="11643360"/>
          <a:chOff x="238123" y="38100"/>
          <a:chExt cx="7715251" cy="10907712"/>
        </a:xfrm>
      </xdr:grpSpPr>
      <xdr:pic>
        <xdr:nvPicPr>
          <xdr:cNvPr id="2183" name="Picture 521" descr="CIMG0619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238123" y="38100"/>
            <a:ext cx="7643813" cy="105775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Rectangle 522"/>
          <xdr:cNvSpPr>
            <a:spLocks noChangeArrowheads="1"/>
          </xdr:cNvSpPr>
        </xdr:nvSpPr>
        <xdr:spPr bwMode="auto">
          <a:xfrm>
            <a:off x="639785" y="352196"/>
            <a:ext cx="6719465" cy="2034488"/>
          </a:xfrm>
          <a:prstGeom prst="rect">
            <a:avLst/>
          </a:prstGeom>
          <a:solidFill>
            <a:srgbClr val="FFFFFF">
              <a:alpha val="0"/>
            </a:srgbClr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54864" tIns="32004" rIns="54864" bIns="32004" anchor="ctr" upright="1"/>
          <a:lstStyle/>
          <a:p>
            <a:pPr algn="ctr" rtl="0">
              <a:lnSpc>
                <a:spcPts val="3100"/>
              </a:lnSpc>
              <a:defRPr sz="1000"/>
            </a:pPr>
            <a:r>
              <a:rPr lang="ja-JP" altLang="en-US" sz="2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　</a:t>
            </a:r>
            <a:endParaRPr lang="en-US" altLang="ja-JP" sz="26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ctr" rtl="0">
              <a:lnSpc>
                <a:spcPts val="3100"/>
              </a:lnSpc>
              <a:defRPr sz="1000"/>
            </a:pPr>
            <a:r>
              <a:rPr lang="ja-JP" altLang="en-US" sz="2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センアーノ神戸　　　　　　　　　　　　　　　　　　　神鍋サッカーフェスティバル　Ｕ１１</a:t>
            </a:r>
            <a:endParaRPr lang="ja-JP" altLang="en-US" sz="2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ctr" rtl="0">
              <a:lnSpc>
                <a:spcPts val="2500"/>
              </a:lnSpc>
              <a:defRPr sz="1000"/>
            </a:pPr>
            <a:endParaRPr lang="ja-JP" altLang="en-US" sz="22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5" name="Rectangle 523"/>
          <xdr:cNvSpPr>
            <a:spLocks noChangeArrowheads="1"/>
          </xdr:cNvSpPr>
        </xdr:nvSpPr>
        <xdr:spPr bwMode="auto">
          <a:xfrm>
            <a:off x="2514206" y="8968432"/>
            <a:ext cx="5439168" cy="1977380"/>
          </a:xfrm>
          <a:prstGeom prst="rect">
            <a:avLst/>
          </a:prstGeom>
          <a:solidFill>
            <a:srgbClr val="FFFFFF">
              <a:alpha val="0"/>
            </a:srgbClr>
          </a:solidFill>
          <a:ln w="9525" algn="ctr">
            <a:noFill/>
            <a:miter lim="800000"/>
            <a:headEnd/>
            <a:tailEnd/>
          </a:ln>
          <a:effectLst/>
        </xdr:spPr>
        <xdr:txBody>
          <a:bodyPr vertOverflow="clip" wrap="square" lIns="45720" tIns="22860" rIns="0" bIns="0" anchor="t" upright="1"/>
          <a:lstStyle/>
          <a:p>
            <a:pPr algn="l" rtl="0">
              <a:lnSpc>
                <a:spcPts val="2100"/>
              </a:lnSpc>
              <a:defRPr sz="1000"/>
            </a:pPr>
            <a:r>
              <a:rPr lang="ja-JP" altLang="en-US" sz="1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主催：ＮＰＯ法人日本スポーツ夢クラブ</a:t>
            </a:r>
          </a:p>
          <a:p>
            <a:pPr algn="l" rtl="0">
              <a:lnSpc>
                <a:spcPts val="2100"/>
              </a:lnSpc>
              <a:defRPr sz="1000"/>
            </a:pPr>
            <a:r>
              <a:rPr lang="ja-JP" altLang="en-US" sz="1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協力：名色観光協会</a:t>
            </a:r>
          </a:p>
          <a:p>
            <a:pPr algn="l" rtl="0">
              <a:lnSpc>
                <a:spcPts val="2100"/>
              </a:lnSpc>
              <a:defRPr sz="1000"/>
            </a:pPr>
            <a:r>
              <a:rPr lang="ja-JP" altLang="en-US" sz="1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会場：兵庫県豊岡市　神原高原</a:t>
            </a:r>
          </a:p>
          <a:p>
            <a:pPr algn="l" rtl="0">
              <a:lnSpc>
                <a:spcPts val="2100"/>
              </a:lnSpc>
              <a:defRPr sz="1000"/>
            </a:pPr>
            <a:r>
              <a:rPr lang="ja-JP" altLang="en-US" sz="1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日程：７月１９日　プレ大会</a:t>
            </a:r>
          </a:p>
          <a:p>
            <a:pPr algn="l" rtl="0">
              <a:lnSpc>
                <a:spcPts val="2100"/>
              </a:lnSpc>
              <a:defRPr sz="1000"/>
            </a:pPr>
            <a:r>
              <a:rPr lang="ja-JP" altLang="en-US" sz="18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　　　７月２０・２１日　神鍋サッカーフェスティバル</a:t>
            </a:r>
          </a:p>
          <a:p>
            <a:pPr algn="l" rtl="0">
              <a:lnSpc>
                <a:spcPts val="2100"/>
              </a:lnSpc>
              <a:defRPr sz="1000"/>
            </a:pPr>
            <a:endParaRPr lang="ja-JP" altLang="en-US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2000"/>
              </a:lnSpc>
              <a:defRPr sz="1000"/>
            </a:pPr>
            <a:endParaRPr lang="ja-JP" altLang="en-US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pic>
        <xdr:nvPicPr>
          <xdr:cNvPr id="2186" name="Picture 508" descr="コピー ～ センアーノ決定分(エクセル用）透過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057526" y="2119312"/>
            <a:ext cx="1712842" cy="11347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121920</xdr:colOff>
      <xdr:row>47</xdr:row>
      <xdr:rowOff>68580</xdr:rowOff>
    </xdr:from>
    <xdr:to>
      <xdr:col>4</xdr:col>
      <xdr:colOff>137160</xdr:colOff>
      <xdr:row>55</xdr:row>
      <xdr:rowOff>114300</xdr:rowOff>
    </xdr:to>
    <xdr:pic>
      <xdr:nvPicPr>
        <xdr:cNvPr id="2182" name="図 6" descr="カラー斜め.bmp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" y="9593580"/>
          <a:ext cx="1866900" cy="1394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350520</xdr:colOff>
      <xdr:row>1</xdr:row>
      <xdr:rowOff>7620</xdr:rowOff>
    </xdr:from>
    <xdr:to>
      <xdr:col>12</xdr:col>
      <xdr:colOff>708660</xdr:colOff>
      <xdr:row>1</xdr:row>
      <xdr:rowOff>434340</xdr:rowOff>
    </xdr:to>
    <xdr:pic>
      <xdr:nvPicPr>
        <xdr:cNvPr id="4163" name="Picture 255" descr="コピー ～ センアーノ決定分(エクセル用）透過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83680" y="182880"/>
          <a:ext cx="358140" cy="426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</xdr:colOff>
      <xdr:row>1</xdr:row>
      <xdr:rowOff>22860</xdr:rowOff>
    </xdr:from>
    <xdr:to>
      <xdr:col>1</xdr:col>
      <xdr:colOff>350520</xdr:colOff>
      <xdr:row>1</xdr:row>
      <xdr:rowOff>396240</xdr:rowOff>
    </xdr:to>
    <xdr:pic>
      <xdr:nvPicPr>
        <xdr:cNvPr id="4164" name="Picture 256" descr="コピー ～ センアーノ決定分(エクセル用）透過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880" y="198120"/>
          <a:ext cx="335280" cy="373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</xdr:colOff>
      <xdr:row>0</xdr:row>
      <xdr:rowOff>7620</xdr:rowOff>
    </xdr:from>
    <xdr:to>
      <xdr:col>12</xdr:col>
      <xdr:colOff>716280</xdr:colOff>
      <xdr:row>0</xdr:row>
      <xdr:rowOff>7620</xdr:rowOff>
    </xdr:to>
    <xdr:pic>
      <xdr:nvPicPr>
        <xdr:cNvPr id="4165" name="Picture 255" descr="コピー ～ センアーノ決定分(エクセル用）透過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248400" y="7620"/>
          <a:ext cx="7010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5</xdr:row>
      <xdr:rowOff>30480</xdr:rowOff>
    </xdr:from>
    <xdr:to>
      <xdr:col>2</xdr:col>
      <xdr:colOff>182880</xdr:colOff>
      <xdr:row>5</xdr:row>
      <xdr:rowOff>533400</xdr:rowOff>
    </xdr:to>
    <xdr:pic>
      <xdr:nvPicPr>
        <xdr:cNvPr id="7211" name="図 4" descr="コピー ～ センアーノ決定分(エクセル用）透過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" y="1066800"/>
          <a:ext cx="38100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68580</xdr:colOff>
      <xdr:row>5</xdr:row>
      <xdr:rowOff>22860</xdr:rowOff>
    </xdr:from>
    <xdr:to>
      <xdr:col>29</xdr:col>
      <xdr:colOff>220980</xdr:colOff>
      <xdr:row>5</xdr:row>
      <xdr:rowOff>533400</xdr:rowOff>
    </xdr:to>
    <xdr:pic>
      <xdr:nvPicPr>
        <xdr:cNvPr id="7212" name="図 4" descr="コピー ～ センアーノ決定分(エクセル用）透過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42760" y="1059180"/>
          <a:ext cx="388620" cy="510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3</xdr:row>
      <xdr:rowOff>45720</xdr:rowOff>
    </xdr:from>
    <xdr:to>
      <xdr:col>2</xdr:col>
      <xdr:colOff>53340</xdr:colOff>
      <xdr:row>3</xdr:row>
      <xdr:rowOff>548640</xdr:rowOff>
    </xdr:to>
    <xdr:pic>
      <xdr:nvPicPr>
        <xdr:cNvPr id="8205" name="図 4" descr="コピー ～ センアーノ決定分(エクセル用）透過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" y="609600"/>
          <a:ext cx="38100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365760</xdr:colOff>
      <xdr:row>3</xdr:row>
      <xdr:rowOff>22860</xdr:rowOff>
    </xdr:from>
    <xdr:to>
      <xdr:col>25</xdr:col>
      <xdr:colOff>350520</xdr:colOff>
      <xdr:row>3</xdr:row>
      <xdr:rowOff>525780</xdr:rowOff>
    </xdr:to>
    <xdr:pic>
      <xdr:nvPicPr>
        <xdr:cNvPr id="8206" name="図 4" descr="コピー ～ センアーノ決定分(エクセル用）透過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82740" y="586740"/>
          <a:ext cx="37338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10</xdr:row>
      <xdr:rowOff>76200</xdr:rowOff>
    </xdr:from>
    <xdr:to>
      <xdr:col>8</xdr:col>
      <xdr:colOff>662940</xdr:colOff>
      <xdr:row>20</xdr:row>
      <xdr:rowOff>198120</xdr:rowOff>
    </xdr:to>
    <xdr:pic>
      <xdr:nvPicPr>
        <xdr:cNvPr id="9242" name="Picture 1" descr="UPtizu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1460" y="6926580"/>
          <a:ext cx="5554980" cy="289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</xdr:colOff>
      <xdr:row>6</xdr:row>
      <xdr:rowOff>22860</xdr:rowOff>
    </xdr:from>
    <xdr:to>
      <xdr:col>4</xdr:col>
      <xdr:colOff>335280</xdr:colOff>
      <xdr:row>10</xdr:row>
      <xdr:rowOff>60960</xdr:rowOff>
    </xdr:to>
    <xdr:pic>
      <xdr:nvPicPr>
        <xdr:cNvPr id="9243" name="Picture 2" descr="UPtizu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5740" y="4069080"/>
          <a:ext cx="2438400" cy="2842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45720</xdr:colOff>
      <xdr:row>2</xdr:row>
      <xdr:rowOff>114300</xdr:rowOff>
    </xdr:from>
    <xdr:to>
      <xdr:col>19</xdr:col>
      <xdr:colOff>541020</xdr:colOff>
      <xdr:row>20</xdr:row>
      <xdr:rowOff>175260</xdr:rowOff>
    </xdr:to>
    <xdr:pic>
      <xdr:nvPicPr>
        <xdr:cNvPr id="9244" name="図 1" descr="haichi.g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63640" y="678180"/>
          <a:ext cx="5494020" cy="9121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76200</xdr:colOff>
      <xdr:row>2</xdr:row>
      <xdr:rowOff>76200</xdr:rowOff>
    </xdr:from>
    <xdr:to>
      <xdr:col>29</xdr:col>
      <xdr:colOff>609600</xdr:colOff>
      <xdr:row>7</xdr:row>
      <xdr:rowOff>381000</xdr:rowOff>
    </xdr:to>
    <xdr:pic>
      <xdr:nvPicPr>
        <xdr:cNvPr id="9245" name="Picture 1" descr="名色地区民宿マップ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3440" y="640080"/>
          <a:ext cx="5173980" cy="5501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451485</xdr:colOff>
      <xdr:row>10</xdr:row>
      <xdr:rowOff>123824</xdr:rowOff>
    </xdr:from>
    <xdr:to>
      <xdr:col>19</xdr:col>
      <xdr:colOff>596265</xdr:colOff>
      <xdr:row>11</xdr:row>
      <xdr:rowOff>161924</xdr:rowOff>
    </xdr:to>
    <xdr:sp macro="" textlink="">
      <xdr:nvSpPr>
        <xdr:cNvPr id="6" name="四角形吹き出し 5"/>
        <xdr:cNvSpPr/>
      </xdr:nvSpPr>
      <xdr:spPr>
        <a:xfrm rot="10800000" flipV="1">
          <a:off x="12296775" y="7000874"/>
          <a:ext cx="847725" cy="333375"/>
        </a:xfrm>
        <a:prstGeom prst="wedgeRectCallout">
          <a:avLst>
            <a:gd name="adj1" fmla="val 33179"/>
            <a:gd name="adj2" fmla="val -481790"/>
          </a:avLst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試合会場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K68"/>
  <sheetViews>
    <sheetView topLeftCell="A25" zoomScaleNormal="100" workbookViewId="0">
      <selection activeCell="P11" sqref="P11"/>
    </sheetView>
  </sheetViews>
  <sheetFormatPr defaultColWidth="9" defaultRowHeight="13.2"/>
  <cols>
    <col min="1" max="1" width="2.6640625" style="49" customWidth="1"/>
    <col min="2" max="8" width="9" style="49"/>
    <col min="9" max="9" width="10.88671875" style="49" customWidth="1"/>
    <col min="10" max="11" width="9" style="49"/>
    <col min="12" max="12" width="9.109375" style="49" customWidth="1"/>
    <col min="13" max="13" width="2.6640625" style="49" customWidth="1"/>
    <col min="14" max="16384" width="9" style="49"/>
  </cols>
  <sheetData>
    <row r="1" spans="2:10" ht="16.2">
      <c r="B1" s="47"/>
      <c r="C1" s="48"/>
      <c r="D1" s="48"/>
      <c r="E1" s="48"/>
      <c r="F1" s="48"/>
      <c r="G1" s="48"/>
      <c r="H1" s="48"/>
      <c r="J1" s="47"/>
    </row>
    <row r="2" spans="2:10" ht="19.5" customHeight="1">
      <c r="B2" s="48"/>
      <c r="C2" s="48"/>
      <c r="D2" s="48"/>
      <c r="E2" s="48"/>
      <c r="F2" s="48"/>
      <c r="G2" s="48"/>
      <c r="H2" s="48"/>
      <c r="I2" s="48"/>
      <c r="J2" s="48"/>
    </row>
    <row r="3" spans="2:10" ht="19.5" customHeight="1"/>
    <row r="4" spans="2:10" ht="13.5" customHeight="1"/>
    <row r="5" spans="2:10" ht="13.5" customHeight="1"/>
    <row r="6" spans="2:10" ht="13.5" customHeight="1"/>
    <row r="7" spans="2:10" ht="40.5" customHeight="1"/>
    <row r="8" spans="2:10" ht="14.25" customHeight="1"/>
    <row r="9" spans="2:10">
      <c r="B9" s="48"/>
      <c r="C9" s="48"/>
      <c r="D9" s="48"/>
      <c r="E9" s="48"/>
      <c r="F9" s="48"/>
      <c r="G9" s="48"/>
      <c r="H9" s="48"/>
      <c r="I9" s="48"/>
      <c r="J9" s="48"/>
    </row>
    <row r="10" spans="2:10" ht="21" customHeight="1">
      <c r="B10" s="48"/>
      <c r="C10" s="48"/>
      <c r="D10" s="48"/>
      <c r="E10" s="48"/>
      <c r="F10" s="48"/>
      <c r="G10" s="48"/>
      <c r="H10" s="48"/>
      <c r="I10" s="48"/>
      <c r="J10" s="48"/>
    </row>
    <row r="11" spans="2:10" ht="21" customHeight="1"/>
    <row r="12" spans="2:10" ht="21" customHeight="1">
      <c r="B12" s="48"/>
      <c r="C12" s="48"/>
      <c r="D12" s="48"/>
      <c r="E12" s="48"/>
      <c r="F12" s="48"/>
      <c r="G12" s="48"/>
      <c r="H12" s="48"/>
      <c r="I12" s="48"/>
      <c r="J12" s="48"/>
    </row>
    <row r="15" spans="2:10" ht="28.2">
      <c r="B15" s="187"/>
      <c r="C15" s="187"/>
      <c r="D15" s="187"/>
      <c r="E15" s="187"/>
      <c r="F15" s="187"/>
      <c r="G15" s="187"/>
      <c r="H15" s="187"/>
      <c r="I15" s="187"/>
      <c r="J15" s="187"/>
    </row>
    <row r="16" spans="2:10">
      <c r="B16" s="48"/>
      <c r="C16" s="48"/>
      <c r="D16" s="48"/>
      <c r="E16" s="48"/>
      <c r="F16" s="48"/>
      <c r="G16" s="48"/>
      <c r="H16" s="48"/>
      <c r="I16" s="48"/>
      <c r="J16" s="48"/>
    </row>
    <row r="17" spans="2:11" ht="28.2">
      <c r="B17" s="188"/>
      <c r="C17" s="188"/>
      <c r="D17" s="188"/>
      <c r="E17" s="188"/>
      <c r="F17" s="188"/>
      <c r="G17" s="188"/>
      <c r="H17" s="188"/>
      <c r="I17" s="188"/>
      <c r="J17" s="188"/>
    </row>
    <row r="18" spans="2:11">
      <c r="B18" s="50"/>
      <c r="C18" s="50"/>
      <c r="D18" s="50"/>
      <c r="E18" s="50"/>
      <c r="F18" s="50"/>
      <c r="G18" s="50"/>
      <c r="H18" s="50"/>
      <c r="I18" s="50"/>
      <c r="J18" s="50"/>
    </row>
    <row r="19" spans="2:11" ht="21">
      <c r="B19" s="189"/>
      <c r="C19" s="190"/>
      <c r="D19" s="190"/>
      <c r="E19" s="190"/>
      <c r="F19" s="190"/>
      <c r="G19" s="190"/>
      <c r="H19" s="190"/>
      <c r="I19" s="190"/>
      <c r="J19" s="190"/>
    </row>
    <row r="20" spans="2:11">
      <c r="B20" s="48"/>
      <c r="C20" s="48"/>
      <c r="D20" s="48"/>
      <c r="E20" s="48"/>
      <c r="F20" s="48"/>
      <c r="G20" s="48"/>
      <c r="H20" s="48"/>
      <c r="I20" s="48"/>
      <c r="J20" s="48"/>
      <c r="K20" s="51"/>
    </row>
    <row r="21" spans="2:11">
      <c r="B21" s="48"/>
      <c r="C21" s="48"/>
      <c r="D21" s="48"/>
      <c r="E21" s="48"/>
      <c r="F21" s="48"/>
      <c r="G21" s="48"/>
      <c r="H21" s="48"/>
      <c r="I21" s="48"/>
      <c r="J21" s="48"/>
    </row>
    <row r="22" spans="2:11">
      <c r="B22" s="48"/>
      <c r="C22" s="48"/>
      <c r="D22" s="48"/>
      <c r="E22" s="48"/>
      <c r="F22" s="48"/>
      <c r="G22" s="48"/>
      <c r="H22" s="48"/>
      <c r="I22" s="48"/>
      <c r="J22" s="48"/>
    </row>
    <row r="23" spans="2:11">
      <c r="B23" s="48"/>
      <c r="C23" s="48"/>
      <c r="D23" s="48"/>
      <c r="E23" s="48"/>
      <c r="F23" s="48"/>
      <c r="G23" s="48"/>
      <c r="H23" s="48"/>
      <c r="I23" s="48"/>
      <c r="J23" s="48"/>
    </row>
    <row r="24" spans="2:11">
      <c r="B24" s="48"/>
      <c r="C24" s="48"/>
      <c r="D24" s="48"/>
      <c r="E24" s="48"/>
      <c r="F24" s="48"/>
      <c r="G24" s="48"/>
      <c r="H24" s="48"/>
      <c r="I24" s="48"/>
      <c r="J24" s="48"/>
    </row>
    <row r="25" spans="2:11">
      <c r="B25" s="48"/>
      <c r="C25" s="48"/>
      <c r="D25" s="48"/>
      <c r="E25" s="48"/>
      <c r="F25" s="48"/>
      <c r="G25" s="48"/>
      <c r="H25" s="48"/>
      <c r="I25" s="48"/>
      <c r="J25" s="48"/>
    </row>
    <row r="26" spans="2:11">
      <c r="B26" s="48"/>
      <c r="C26" s="48"/>
      <c r="D26" s="48"/>
      <c r="E26" s="48"/>
      <c r="F26" s="48"/>
      <c r="G26" s="48"/>
      <c r="H26" s="48"/>
      <c r="I26" s="48"/>
      <c r="J26" s="48"/>
    </row>
    <row r="27" spans="2:11" ht="13.8" thickBot="1">
      <c r="B27" s="48"/>
      <c r="C27" s="48"/>
      <c r="D27" s="48"/>
      <c r="E27" s="48"/>
      <c r="F27" s="48"/>
      <c r="G27" s="48"/>
      <c r="H27" s="48"/>
      <c r="I27" s="48"/>
      <c r="J27" s="48"/>
    </row>
    <row r="28" spans="2:11" ht="13.8" thickBot="1">
      <c r="B28" s="48"/>
      <c r="C28" s="48"/>
      <c r="D28" s="48"/>
      <c r="E28" s="52"/>
      <c r="F28" s="48"/>
      <c r="G28" s="48"/>
      <c r="H28" s="48"/>
      <c r="I28" s="48"/>
      <c r="J28" s="48"/>
    </row>
    <row r="29" spans="2:11">
      <c r="B29" s="48"/>
      <c r="C29" s="48"/>
      <c r="D29" s="48"/>
      <c r="E29" s="53"/>
      <c r="F29" s="48"/>
      <c r="G29" s="48"/>
      <c r="H29" s="48"/>
      <c r="I29" s="48"/>
      <c r="J29" s="48"/>
    </row>
    <row r="30" spans="2:11">
      <c r="B30" s="48"/>
      <c r="C30" s="48"/>
      <c r="D30" s="48"/>
      <c r="E30" s="48"/>
      <c r="F30" s="48"/>
      <c r="G30" s="48"/>
      <c r="H30" s="48"/>
      <c r="I30" s="48"/>
      <c r="J30" s="48"/>
    </row>
    <row r="31" spans="2:11">
      <c r="B31" s="48"/>
      <c r="C31" s="48"/>
      <c r="D31" s="48"/>
      <c r="E31" s="48"/>
      <c r="F31" s="48"/>
      <c r="G31" s="48"/>
      <c r="H31" s="48"/>
      <c r="I31" s="48"/>
      <c r="J31" s="48"/>
    </row>
    <row r="32" spans="2:11">
      <c r="B32" s="48"/>
      <c r="C32" s="48"/>
      <c r="D32" s="48"/>
      <c r="E32" s="48"/>
      <c r="F32" s="48"/>
      <c r="G32" s="48"/>
      <c r="H32" s="48"/>
      <c r="I32" s="48"/>
      <c r="J32" s="48"/>
    </row>
    <row r="33" spans="2:10">
      <c r="B33" s="48"/>
      <c r="C33" s="48"/>
      <c r="D33" s="48"/>
      <c r="E33" s="48"/>
      <c r="F33" s="48"/>
      <c r="G33" s="48"/>
      <c r="H33" s="48"/>
      <c r="I33" s="48"/>
      <c r="J33" s="48"/>
    </row>
    <row r="34" spans="2:10">
      <c r="B34" s="48"/>
      <c r="C34" s="48"/>
      <c r="D34" s="48"/>
      <c r="E34" s="48"/>
      <c r="F34" s="48"/>
      <c r="G34" s="48"/>
      <c r="H34" s="48"/>
      <c r="I34" s="48"/>
      <c r="J34" s="48"/>
    </row>
    <row r="35" spans="2:10">
      <c r="B35" s="48"/>
      <c r="D35" s="48"/>
      <c r="E35" s="48"/>
      <c r="F35" s="48"/>
      <c r="G35" s="48"/>
      <c r="H35" s="48"/>
      <c r="I35" s="48"/>
      <c r="J35" s="48"/>
    </row>
    <row r="36" spans="2:10">
      <c r="B36" s="48"/>
      <c r="C36" s="48"/>
      <c r="D36" s="48"/>
      <c r="E36" s="48"/>
      <c r="F36" s="48"/>
      <c r="G36" s="48"/>
      <c r="H36" s="48"/>
      <c r="I36" s="48"/>
      <c r="J36" s="48"/>
    </row>
    <row r="37" spans="2:10" ht="28.2">
      <c r="B37" s="187"/>
      <c r="C37" s="187"/>
      <c r="D37" s="187"/>
      <c r="E37" s="187"/>
      <c r="F37" s="187"/>
      <c r="G37" s="187"/>
      <c r="H37" s="187"/>
      <c r="I37" s="187"/>
      <c r="J37" s="187"/>
    </row>
    <row r="38" spans="2:10">
      <c r="B38" s="48"/>
      <c r="C38" s="48"/>
      <c r="D38" s="48"/>
      <c r="E38" s="48"/>
      <c r="F38" s="48"/>
      <c r="G38" s="48"/>
      <c r="H38" s="48"/>
      <c r="I38" s="48"/>
      <c r="J38" s="48"/>
    </row>
    <row r="44" spans="2:10" ht="18" customHeight="1"/>
    <row r="45" spans="2:10" ht="18" customHeight="1"/>
    <row r="48" spans="2:10">
      <c r="B48" s="48"/>
      <c r="C48" s="48"/>
      <c r="D48" s="48"/>
      <c r="E48" s="48"/>
      <c r="F48" s="48"/>
      <c r="G48" s="48"/>
      <c r="H48" s="48"/>
      <c r="I48" s="48"/>
      <c r="J48" s="48"/>
    </row>
    <row r="49" spans="2:10">
      <c r="B49" s="48"/>
      <c r="C49" s="48"/>
      <c r="D49" s="48"/>
      <c r="E49" s="48"/>
      <c r="F49" s="48"/>
      <c r="G49" s="48"/>
      <c r="H49" s="48"/>
      <c r="I49" s="48"/>
      <c r="J49" s="48"/>
    </row>
    <row r="54" spans="2:10" ht="14.25" customHeight="1"/>
    <row r="55" spans="2:10" ht="13.5" customHeight="1"/>
    <row r="56" spans="2:10" ht="13.5" customHeight="1"/>
    <row r="57" spans="2:10" ht="13.5" customHeight="1"/>
    <row r="58" spans="2:10" ht="13.5" customHeight="1"/>
    <row r="59" spans="2:10" ht="14.25" customHeight="1"/>
    <row r="60" spans="2:10" ht="23.4">
      <c r="B60" s="54"/>
      <c r="C60" s="48"/>
      <c r="D60" s="48"/>
      <c r="E60" s="48"/>
      <c r="F60" s="48"/>
      <c r="G60" s="48"/>
      <c r="H60" s="48"/>
      <c r="I60" s="48"/>
      <c r="J60" s="48"/>
    </row>
    <row r="61" spans="2:10">
      <c r="B61" s="48"/>
      <c r="C61" s="48"/>
      <c r="D61" s="48"/>
      <c r="E61" s="48"/>
      <c r="F61" s="48"/>
      <c r="G61" s="48"/>
      <c r="H61" s="48"/>
      <c r="I61" s="48"/>
      <c r="J61" s="48"/>
    </row>
    <row r="62" spans="2:10" ht="23.4">
      <c r="B62" s="54"/>
      <c r="C62" s="48"/>
      <c r="D62" s="48"/>
      <c r="E62" s="48"/>
      <c r="F62" s="48"/>
      <c r="G62" s="48"/>
      <c r="H62" s="48"/>
      <c r="I62" s="48"/>
      <c r="J62" s="48"/>
    </row>
    <row r="63" spans="2:10">
      <c r="B63" s="48"/>
      <c r="C63" s="48"/>
      <c r="D63" s="48"/>
      <c r="E63" s="48"/>
      <c r="F63" s="48"/>
      <c r="G63" s="48"/>
      <c r="H63" s="48"/>
      <c r="I63" s="48"/>
      <c r="J63" s="48"/>
    </row>
    <row r="64" spans="2:10" ht="23.4">
      <c r="B64" s="54"/>
      <c r="C64" s="48"/>
      <c r="D64" s="48"/>
      <c r="E64" s="48"/>
      <c r="F64" s="48"/>
      <c r="G64" s="48"/>
      <c r="H64" s="48"/>
      <c r="I64" s="48"/>
      <c r="J64" s="48"/>
    </row>
    <row r="65" spans="2:10">
      <c r="B65" s="48"/>
      <c r="C65" s="48"/>
      <c r="D65" s="48"/>
      <c r="E65" s="48"/>
      <c r="F65" s="48"/>
      <c r="G65" s="48"/>
      <c r="H65" s="48"/>
      <c r="I65" s="48"/>
      <c r="J65" s="48"/>
    </row>
    <row r="66" spans="2:10" ht="23.4">
      <c r="B66" s="54"/>
      <c r="C66" s="48"/>
      <c r="D66" s="48"/>
      <c r="E66" s="48"/>
      <c r="F66" s="48"/>
      <c r="G66" s="48"/>
      <c r="H66" s="48"/>
      <c r="I66" s="48"/>
      <c r="J66" s="48"/>
    </row>
    <row r="67" spans="2:10">
      <c r="B67" s="48"/>
      <c r="C67" s="48"/>
      <c r="D67" s="48"/>
      <c r="E67" s="48"/>
      <c r="F67" s="48"/>
      <c r="G67" s="48"/>
      <c r="H67" s="48"/>
      <c r="I67" s="48"/>
      <c r="J67" s="48"/>
    </row>
    <row r="68" spans="2:10" ht="23.4">
      <c r="B68" s="54"/>
      <c r="C68" s="48"/>
      <c r="D68" s="48"/>
      <c r="E68" s="48"/>
      <c r="F68" s="48"/>
      <c r="G68" s="48"/>
      <c r="H68" s="48"/>
      <c r="I68" s="48"/>
      <c r="J68" s="48"/>
    </row>
  </sheetData>
  <mergeCells count="4">
    <mergeCell ref="B15:J15"/>
    <mergeCell ref="B17:J17"/>
    <mergeCell ref="B19:J19"/>
    <mergeCell ref="B37:J37"/>
  </mergeCells>
  <phoneticPr fontId="3"/>
  <pageMargins left="0.16" right="0.16" top="0.17" bottom="0.23" header="0.16" footer="0.16"/>
  <pageSetup paperSize="9" scale="97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55"/>
  <sheetViews>
    <sheetView tabSelected="1" zoomScaleNormal="100" workbookViewId="0">
      <selection activeCell="C58" sqref="C58"/>
    </sheetView>
  </sheetViews>
  <sheetFormatPr defaultColWidth="9" defaultRowHeight="13.2"/>
  <cols>
    <col min="1" max="1" width="2.6640625" style="5" customWidth="1"/>
    <col min="2" max="2" width="13.44140625" style="55" customWidth="1"/>
    <col min="3" max="4" width="9" style="5"/>
    <col min="5" max="5" width="9.88671875" style="5" customWidth="1"/>
    <col min="6" max="7" width="9" style="5"/>
    <col min="8" max="8" width="7.6640625" style="5" customWidth="1"/>
    <col min="9" max="10" width="9" style="5"/>
    <col min="11" max="11" width="7.6640625" style="5" customWidth="1"/>
    <col min="12" max="12" width="2.6640625" style="5" customWidth="1"/>
    <col min="13" max="16384" width="9" style="51"/>
  </cols>
  <sheetData>
    <row r="1" spans="2:12" ht="7.5" customHeight="1">
      <c r="J1" s="199"/>
      <c r="K1" s="200"/>
    </row>
    <row r="2" spans="2:12" ht="7.5" customHeight="1">
      <c r="B2" s="57"/>
      <c r="J2" s="200"/>
      <c r="K2" s="200"/>
    </row>
    <row r="3" spans="2:12">
      <c r="B3" s="57" t="s">
        <v>10</v>
      </c>
      <c r="J3" s="200"/>
      <c r="K3" s="200"/>
    </row>
    <row r="4" spans="2:12" ht="7.5" customHeight="1">
      <c r="B4" s="57"/>
      <c r="J4" s="200"/>
      <c r="K4" s="200"/>
    </row>
    <row r="5" spans="2:12" ht="7.5" customHeight="1">
      <c r="J5" s="56"/>
      <c r="K5" s="56"/>
    </row>
    <row r="6" spans="2:12" ht="16.2">
      <c r="B6" s="201" t="s">
        <v>124</v>
      </c>
      <c r="C6" s="201"/>
      <c r="D6" s="201"/>
      <c r="E6" s="201"/>
      <c r="F6" s="201"/>
      <c r="G6" s="201"/>
      <c r="H6" s="201"/>
      <c r="I6" s="201"/>
      <c r="J6" s="201"/>
      <c r="K6" s="201"/>
      <c r="L6" s="58"/>
    </row>
    <row r="7" spans="2:12" ht="9" customHeight="1">
      <c r="B7" s="59"/>
      <c r="C7" s="59"/>
      <c r="D7" s="59"/>
      <c r="E7" s="59"/>
      <c r="F7" s="59"/>
      <c r="G7" s="59"/>
      <c r="H7" s="59"/>
      <c r="I7" s="59"/>
      <c r="J7" s="59"/>
      <c r="K7" s="59"/>
    </row>
    <row r="8" spans="2:12" ht="12.75" customHeight="1">
      <c r="B8" s="60" t="s">
        <v>11</v>
      </c>
      <c r="C8" s="61" t="s">
        <v>12</v>
      </c>
      <c r="D8" s="62"/>
      <c r="E8" s="62"/>
      <c r="F8" s="62"/>
      <c r="G8" s="62"/>
      <c r="H8" s="62"/>
      <c r="I8" s="62"/>
      <c r="J8" s="62"/>
      <c r="K8" s="62"/>
    </row>
    <row r="9" spans="2:12" ht="12.75" customHeight="1">
      <c r="B9" s="60"/>
      <c r="C9" s="62" t="s">
        <v>13</v>
      </c>
      <c r="D9" s="62"/>
      <c r="E9" s="62"/>
      <c r="F9" s="62"/>
      <c r="G9" s="62"/>
      <c r="H9" s="62"/>
      <c r="I9" s="62"/>
      <c r="J9" s="62"/>
      <c r="K9" s="62"/>
    </row>
    <row r="10" spans="2:12" ht="12.75" customHeight="1">
      <c r="B10" s="60"/>
      <c r="C10" s="62" t="s">
        <v>14</v>
      </c>
      <c r="D10" s="62"/>
      <c r="E10" s="62"/>
      <c r="F10" s="62"/>
      <c r="G10" s="62"/>
      <c r="H10" s="62"/>
      <c r="I10" s="62"/>
      <c r="J10" s="62"/>
      <c r="K10" s="62"/>
    </row>
    <row r="11" spans="2:12" ht="7.5" customHeight="1">
      <c r="B11" s="60"/>
      <c r="C11" s="62"/>
      <c r="D11" s="62"/>
      <c r="E11" s="62"/>
      <c r="F11" s="62"/>
      <c r="G11" s="62"/>
      <c r="H11" s="62"/>
      <c r="I11" s="62"/>
      <c r="J11" s="62"/>
      <c r="K11" s="62"/>
    </row>
    <row r="12" spans="2:12" ht="12.75" customHeight="1">
      <c r="B12" s="60" t="s">
        <v>15</v>
      </c>
      <c r="C12" s="61" t="s">
        <v>125</v>
      </c>
      <c r="D12" s="62"/>
      <c r="E12" s="62"/>
      <c r="F12" s="62"/>
      <c r="G12" s="62"/>
      <c r="H12" s="62"/>
      <c r="I12" s="62"/>
      <c r="J12" s="62"/>
      <c r="K12" s="62"/>
    </row>
    <row r="13" spans="2:12" ht="7.5" customHeight="1">
      <c r="B13" s="60"/>
      <c r="C13" s="61"/>
      <c r="D13" s="62"/>
      <c r="E13" s="62"/>
      <c r="F13" s="62"/>
      <c r="G13" s="62"/>
      <c r="H13" s="62"/>
      <c r="I13" s="62"/>
      <c r="J13" s="62"/>
      <c r="K13" s="62"/>
    </row>
    <row r="14" spans="2:12" ht="12.75" customHeight="1">
      <c r="B14" s="60" t="s">
        <v>16</v>
      </c>
      <c r="C14" s="61" t="s">
        <v>126</v>
      </c>
      <c r="D14" s="62"/>
      <c r="E14" s="62"/>
      <c r="F14" s="62"/>
      <c r="G14" s="62"/>
      <c r="H14" s="62"/>
      <c r="I14" s="62"/>
      <c r="J14" s="62"/>
      <c r="K14" s="62"/>
    </row>
    <row r="15" spans="2:12" ht="7.5" customHeight="1">
      <c r="B15" s="60"/>
      <c r="C15" s="61"/>
      <c r="D15" s="62"/>
      <c r="E15" s="62"/>
      <c r="F15" s="62"/>
      <c r="G15" s="62"/>
      <c r="H15" s="62"/>
      <c r="I15" s="62"/>
      <c r="J15" s="62"/>
      <c r="K15" s="62"/>
    </row>
    <row r="16" spans="2:12" ht="12.75" customHeight="1">
      <c r="B16" s="60" t="s">
        <v>165</v>
      </c>
      <c r="C16" s="131" t="s">
        <v>128</v>
      </c>
      <c r="D16" s="62"/>
      <c r="E16" s="62"/>
      <c r="F16" s="62"/>
      <c r="G16" s="62"/>
      <c r="H16" s="62"/>
      <c r="I16" s="62"/>
      <c r="J16" s="62"/>
      <c r="K16" s="62"/>
    </row>
    <row r="17" spans="2:12" ht="7.5" customHeight="1">
      <c r="B17" s="60"/>
      <c r="C17" s="61"/>
      <c r="D17" s="62"/>
      <c r="E17" s="62"/>
      <c r="F17" s="62"/>
      <c r="G17" s="62"/>
      <c r="H17" s="62"/>
      <c r="I17" s="62"/>
      <c r="J17" s="62"/>
      <c r="K17" s="62"/>
    </row>
    <row r="18" spans="2:12" ht="12.75" customHeight="1">
      <c r="B18" s="60" t="s">
        <v>166</v>
      </c>
      <c r="C18" s="63" t="s">
        <v>367</v>
      </c>
      <c r="D18" s="64"/>
      <c r="E18" s="64"/>
      <c r="F18" s="64"/>
      <c r="G18" s="64"/>
      <c r="H18" s="64"/>
      <c r="I18" s="64"/>
      <c r="J18" s="64"/>
      <c r="K18" s="64"/>
      <c r="L18" s="64"/>
    </row>
    <row r="19" spans="2:12" ht="12.75" customHeight="1">
      <c r="B19" s="60"/>
      <c r="C19" s="196" t="s">
        <v>368</v>
      </c>
      <c r="D19" s="197"/>
      <c r="E19" s="197"/>
      <c r="F19" s="197"/>
      <c r="G19" s="197"/>
      <c r="H19" s="197"/>
      <c r="I19" s="198" t="s">
        <v>17</v>
      </c>
      <c r="J19" s="198"/>
      <c r="K19" s="198"/>
      <c r="L19" s="65"/>
    </row>
    <row r="20" spans="2:12" ht="7.5" customHeight="1">
      <c r="B20" s="60"/>
      <c r="G20" s="62"/>
      <c r="H20" s="62"/>
      <c r="I20" s="62"/>
      <c r="J20" s="62"/>
      <c r="K20" s="62"/>
    </row>
    <row r="21" spans="2:12" ht="12.75" customHeight="1">
      <c r="B21" s="60" t="s">
        <v>167</v>
      </c>
      <c r="C21" s="61" t="s">
        <v>127</v>
      </c>
      <c r="D21" s="62"/>
      <c r="E21" s="62"/>
      <c r="F21" s="62"/>
      <c r="G21" s="62"/>
      <c r="H21" s="62"/>
      <c r="I21" s="62"/>
      <c r="J21" s="62"/>
      <c r="K21" s="62"/>
    </row>
    <row r="22" spans="2:12" ht="7.5" customHeight="1">
      <c r="B22" s="60"/>
      <c r="C22" s="61"/>
      <c r="D22" s="62"/>
      <c r="E22" s="62"/>
      <c r="F22" s="62"/>
      <c r="G22" s="62"/>
      <c r="H22" s="62"/>
      <c r="I22" s="62"/>
      <c r="J22" s="62"/>
      <c r="K22" s="62"/>
    </row>
    <row r="23" spans="2:12" ht="12.75" customHeight="1">
      <c r="B23" s="60" t="s">
        <v>168</v>
      </c>
      <c r="C23" s="131" t="s">
        <v>129</v>
      </c>
      <c r="D23" s="62"/>
      <c r="E23" s="62"/>
      <c r="F23" s="62"/>
      <c r="G23" s="62"/>
      <c r="H23" s="62"/>
      <c r="I23" s="62"/>
      <c r="J23" s="62"/>
      <c r="K23" s="62"/>
    </row>
    <row r="24" spans="2:12" ht="10.5" customHeight="1">
      <c r="B24" s="60"/>
      <c r="C24" s="131" t="s">
        <v>130</v>
      </c>
      <c r="D24" s="62"/>
      <c r="E24" s="62"/>
      <c r="F24" s="62"/>
      <c r="G24" s="62"/>
      <c r="H24" s="62"/>
      <c r="I24" s="62"/>
      <c r="J24" s="62"/>
      <c r="K24" s="62"/>
    </row>
    <row r="25" spans="2:12" ht="7.5" customHeight="1">
      <c r="B25" s="60"/>
      <c r="C25" s="62"/>
      <c r="D25" s="62"/>
      <c r="E25" s="62"/>
      <c r="F25" s="62"/>
      <c r="G25" s="62"/>
      <c r="H25" s="62"/>
      <c r="I25" s="62"/>
      <c r="J25" s="62"/>
      <c r="K25" s="62"/>
    </row>
    <row r="26" spans="2:12" ht="12.75" customHeight="1">
      <c r="B26" s="60" t="s">
        <v>169</v>
      </c>
      <c r="C26" s="61" t="s">
        <v>131</v>
      </c>
      <c r="D26" s="62"/>
      <c r="E26" s="62"/>
      <c r="F26" s="62"/>
      <c r="G26" s="62"/>
      <c r="H26" s="62"/>
      <c r="I26" s="62"/>
      <c r="J26" s="62"/>
      <c r="K26" s="62"/>
    </row>
    <row r="27" spans="2:12" ht="7.5" customHeight="1">
      <c r="B27" s="60"/>
      <c r="C27" s="62"/>
      <c r="D27" s="62"/>
      <c r="E27" s="62"/>
      <c r="F27" s="62"/>
      <c r="G27" s="62"/>
      <c r="H27" s="62"/>
      <c r="I27" s="62"/>
      <c r="J27" s="62"/>
      <c r="K27" s="62"/>
    </row>
    <row r="28" spans="2:12" ht="12.75" customHeight="1">
      <c r="B28" s="60" t="s">
        <v>170</v>
      </c>
      <c r="C28" s="61" t="s">
        <v>369</v>
      </c>
      <c r="D28" s="62"/>
      <c r="E28" s="62"/>
      <c r="F28" s="62"/>
      <c r="G28" s="62"/>
      <c r="H28" s="62"/>
      <c r="I28" s="62"/>
      <c r="J28" s="62"/>
      <c r="K28" s="62"/>
    </row>
    <row r="29" spans="2:12" ht="12.75" customHeight="1">
      <c r="B29" s="60"/>
      <c r="C29" s="61" t="s">
        <v>370</v>
      </c>
      <c r="D29" s="62"/>
      <c r="E29" s="62"/>
      <c r="F29" s="62"/>
      <c r="G29" s="62"/>
      <c r="H29" s="62"/>
      <c r="I29" s="62"/>
      <c r="J29" s="62"/>
      <c r="K29" s="62"/>
    </row>
    <row r="30" spans="2:12" ht="7.5" customHeight="1">
      <c r="B30" s="60"/>
      <c r="C30" s="62"/>
      <c r="D30" s="62"/>
      <c r="E30" s="62"/>
      <c r="F30" s="62"/>
      <c r="G30" s="62"/>
      <c r="H30" s="62"/>
      <c r="I30" s="62"/>
      <c r="J30" s="62"/>
      <c r="K30" s="62"/>
    </row>
    <row r="31" spans="2:12" ht="12.75" customHeight="1">
      <c r="B31" s="60" t="s">
        <v>171</v>
      </c>
      <c r="C31" s="61" t="s">
        <v>132</v>
      </c>
      <c r="D31" s="62"/>
      <c r="E31" s="62"/>
      <c r="F31" s="62"/>
      <c r="G31" s="62"/>
      <c r="H31" s="62"/>
      <c r="I31" s="62"/>
      <c r="J31" s="62"/>
      <c r="K31" s="62"/>
    </row>
    <row r="32" spans="2:12" ht="7.5" customHeight="1">
      <c r="B32" s="60"/>
      <c r="C32" s="61"/>
      <c r="D32" s="62"/>
      <c r="E32" s="62"/>
      <c r="F32" s="62"/>
      <c r="G32" s="62"/>
      <c r="H32" s="62"/>
      <c r="I32" s="62"/>
      <c r="J32" s="62"/>
      <c r="K32" s="62"/>
    </row>
    <row r="33" spans="2:21" ht="12.75" customHeight="1">
      <c r="B33" s="60"/>
      <c r="C33" s="61" t="s">
        <v>133</v>
      </c>
      <c r="D33" s="62"/>
      <c r="E33" s="62"/>
      <c r="F33" s="62"/>
      <c r="G33" s="62"/>
      <c r="H33" s="62"/>
      <c r="I33" s="62"/>
      <c r="J33" s="62"/>
      <c r="K33" s="62"/>
    </row>
    <row r="34" spans="2:21" ht="12.75" customHeight="1">
      <c r="B34" s="60"/>
      <c r="C34" s="66" t="s">
        <v>18</v>
      </c>
      <c r="D34" s="64" t="s">
        <v>19</v>
      </c>
      <c r="E34" s="62"/>
      <c r="F34" s="62"/>
      <c r="G34" s="62"/>
      <c r="H34" s="62"/>
      <c r="I34" s="62"/>
      <c r="K34" s="51"/>
      <c r="L34" s="51"/>
    </row>
    <row r="35" spans="2:21" ht="12.75" customHeight="1">
      <c r="B35" s="60"/>
      <c r="C35" s="61" t="s">
        <v>134</v>
      </c>
      <c r="D35" s="62"/>
      <c r="E35" s="62"/>
      <c r="F35" s="62"/>
      <c r="G35" s="62"/>
      <c r="H35" s="62"/>
      <c r="I35" s="62"/>
      <c r="J35" s="62"/>
      <c r="K35" s="62"/>
    </row>
    <row r="36" spans="2:21" ht="12.75" customHeight="1">
      <c r="B36" s="60"/>
      <c r="C36" s="61" t="s">
        <v>20</v>
      </c>
      <c r="D36" s="62"/>
      <c r="E36" s="62"/>
      <c r="F36" s="62"/>
      <c r="G36" s="62"/>
      <c r="H36" s="62"/>
      <c r="I36" s="62"/>
      <c r="J36" s="62"/>
      <c r="K36" s="62"/>
    </row>
    <row r="37" spans="2:21" ht="12.75" customHeight="1">
      <c r="B37" s="60"/>
      <c r="C37" s="61" t="s">
        <v>21</v>
      </c>
      <c r="D37" s="62"/>
      <c r="E37" s="62"/>
      <c r="F37" s="62"/>
      <c r="G37" s="62"/>
      <c r="H37" s="62"/>
      <c r="I37" s="62"/>
      <c r="J37" s="62"/>
      <c r="K37" s="62"/>
    </row>
    <row r="38" spans="2:21" ht="12.75" customHeight="1">
      <c r="B38" s="60"/>
      <c r="C38" s="61" t="s">
        <v>135</v>
      </c>
      <c r="D38" s="62"/>
      <c r="E38" s="62"/>
      <c r="F38" s="62"/>
      <c r="G38" s="62"/>
      <c r="H38" s="62"/>
      <c r="I38" s="62"/>
      <c r="J38" s="62"/>
      <c r="K38" s="62"/>
    </row>
    <row r="39" spans="2:21" ht="7.5" customHeight="1">
      <c r="B39" s="60"/>
      <c r="C39" s="61"/>
      <c r="D39" s="62"/>
      <c r="E39" s="62"/>
      <c r="F39" s="62"/>
      <c r="G39" s="62"/>
      <c r="H39" s="62"/>
      <c r="I39" s="62"/>
      <c r="J39" s="62"/>
      <c r="K39" s="62"/>
    </row>
    <row r="40" spans="2:21" ht="12.75" customHeight="1">
      <c r="B40" s="60"/>
      <c r="C40" s="61" t="s">
        <v>371</v>
      </c>
      <c r="D40" s="62"/>
      <c r="E40" s="62"/>
      <c r="F40" s="62"/>
      <c r="G40" s="62"/>
      <c r="I40" s="62"/>
      <c r="J40" s="62"/>
      <c r="K40" s="62"/>
    </row>
    <row r="41" spans="2:21" ht="12.75" customHeight="1">
      <c r="B41" s="60"/>
      <c r="C41" s="205" t="s">
        <v>177</v>
      </c>
      <c r="D41" s="205"/>
      <c r="E41" s="205"/>
      <c r="F41" s="205"/>
      <c r="G41" s="205"/>
      <c r="H41" s="205"/>
      <c r="I41" s="205"/>
      <c r="J41" s="205"/>
      <c r="K41" s="205"/>
      <c r="L41" s="51"/>
    </row>
    <row r="42" spans="2:21" ht="12.75" customHeight="1">
      <c r="B42" s="60"/>
      <c r="C42" s="205" t="s">
        <v>176</v>
      </c>
      <c r="D42" s="205"/>
      <c r="E42" s="205"/>
      <c r="F42" s="205"/>
      <c r="G42" s="205"/>
      <c r="H42" s="205"/>
      <c r="I42" s="205"/>
      <c r="J42" s="205"/>
      <c r="K42" s="205"/>
      <c r="L42" s="66"/>
    </row>
    <row r="43" spans="2:21" ht="12.75" customHeight="1">
      <c r="C43" s="61" t="s">
        <v>20</v>
      </c>
      <c r="D43" s="67"/>
      <c r="E43" s="67"/>
      <c r="F43" s="67"/>
      <c r="G43" s="67"/>
      <c r="H43" s="67"/>
      <c r="I43" s="67"/>
      <c r="J43" s="67"/>
      <c r="K43" s="67"/>
      <c r="L43" s="67"/>
    </row>
    <row r="44" spans="2:21" ht="12.75" customHeight="1">
      <c r="C44" s="61" t="s">
        <v>21</v>
      </c>
      <c r="D44" s="67"/>
      <c r="E44" s="67"/>
      <c r="F44" s="67"/>
      <c r="G44" s="67"/>
      <c r="H44" s="67"/>
      <c r="I44" s="67"/>
      <c r="J44" s="67"/>
      <c r="K44" s="67"/>
      <c r="L44" s="67"/>
    </row>
    <row r="45" spans="2:21" ht="7.5" customHeight="1">
      <c r="C45" s="68"/>
      <c r="D45" s="69"/>
      <c r="E45" s="69"/>
      <c r="F45" s="69"/>
      <c r="G45" s="69"/>
      <c r="H45" s="69"/>
      <c r="I45" s="69"/>
      <c r="J45" s="69"/>
      <c r="K45" s="69"/>
      <c r="M45" s="70"/>
      <c r="N45" s="71"/>
      <c r="O45" s="71"/>
      <c r="P45" s="71"/>
      <c r="Q45" s="71"/>
      <c r="R45" s="71"/>
      <c r="S45" s="71"/>
      <c r="T45" s="71"/>
      <c r="U45" s="71"/>
    </row>
    <row r="46" spans="2:21" ht="12.75" customHeight="1">
      <c r="C46" s="61" t="s">
        <v>372</v>
      </c>
      <c r="D46" s="62"/>
      <c r="E46" s="62"/>
      <c r="F46" s="62"/>
      <c r="G46" s="62"/>
      <c r="H46" s="62"/>
      <c r="I46" s="62"/>
      <c r="J46" s="65"/>
      <c r="K46" s="65"/>
      <c r="U46" s="71"/>
    </row>
    <row r="47" spans="2:21" ht="12.75" customHeight="1">
      <c r="C47" s="66" t="s">
        <v>178</v>
      </c>
      <c r="D47" s="62" t="s">
        <v>22</v>
      </c>
      <c r="E47" s="62"/>
      <c r="F47" s="62"/>
      <c r="G47" s="62"/>
      <c r="H47" s="62"/>
      <c r="K47" s="51"/>
      <c r="L47" s="51"/>
      <c r="S47" s="71"/>
    </row>
    <row r="48" spans="2:21" ht="12.75" customHeight="1">
      <c r="C48" s="61" t="s">
        <v>23</v>
      </c>
      <c r="D48" s="62"/>
      <c r="E48" s="62"/>
      <c r="F48" s="62"/>
      <c r="G48" s="62"/>
      <c r="H48" s="62"/>
      <c r="I48" s="62"/>
      <c r="J48" s="62"/>
      <c r="U48" s="71"/>
    </row>
    <row r="49" spans="2:21" ht="12.75" customHeight="1">
      <c r="C49" s="61" t="s">
        <v>24</v>
      </c>
      <c r="D49" s="62"/>
      <c r="E49" s="62"/>
      <c r="F49" s="62"/>
      <c r="G49" s="62"/>
      <c r="H49" s="62"/>
      <c r="I49" s="62"/>
      <c r="J49" s="62"/>
      <c r="U49" s="71"/>
    </row>
    <row r="50" spans="2:21" ht="12.75" customHeight="1">
      <c r="C50" s="61" t="s">
        <v>25</v>
      </c>
      <c r="D50" s="62"/>
      <c r="E50" s="62"/>
      <c r="F50" s="62"/>
      <c r="G50" s="62"/>
      <c r="H50" s="62"/>
      <c r="I50" s="62"/>
      <c r="J50" s="62"/>
      <c r="U50" s="71"/>
    </row>
    <row r="51" spans="2:21" ht="7.5" customHeight="1">
      <c r="C51" s="62"/>
    </row>
    <row r="52" spans="2:21" ht="12.75" customHeight="1">
      <c r="C52" s="61" t="s">
        <v>26</v>
      </c>
      <c r="D52" s="62"/>
      <c r="E52" s="62"/>
    </row>
    <row r="53" spans="2:21" ht="12.75" customHeight="1">
      <c r="C53" s="61" t="s">
        <v>28</v>
      </c>
      <c r="D53" s="62"/>
      <c r="E53" s="62"/>
    </row>
    <row r="54" spans="2:21" ht="12.75" customHeight="1">
      <c r="C54" s="60" t="s">
        <v>27</v>
      </c>
      <c r="D54" s="72"/>
      <c r="E54" s="72"/>
    </row>
    <row r="55" spans="2:21" ht="12.75" customHeight="1">
      <c r="C55" s="61" t="s">
        <v>373</v>
      </c>
      <c r="D55" s="62"/>
      <c r="E55" s="62"/>
    </row>
    <row r="56" spans="2:21" ht="7.5" customHeight="1">
      <c r="C56" s="61"/>
      <c r="D56" s="62"/>
      <c r="E56" s="62"/>
    </row>
    <row r="57" spans="2:21" ht="12.75" customHeight="1">
      <c r="B57" s="60" t="s">
        <v>29</v>
      </c>
      <c r="C57" s="61" t="s">
        <v>374</v>
      </c>
      <c r="D57" s="62"/>
      <c r="E57" s="61" t="s">
        <v>180</v>
      </c>
      <c r="F57" s="61"/>
      <c r="G57" s="61"/>
      <c r="H57" s="62"/>
      <c r="I57" s="62"/>
      <c r="J57" s="62"/>
      <c r="L57" s="51"/>
    </row>
    <row r="58" spans="2:21" ht="7.5" customHeight="1">
      <c r="B58" s="60"/>
      <c r="C58" s="61"/>
      <c r="D58" s="62"/>
      <c r="E58" s="61"/>
      <c r="F58" s="61"/>
      <c r="G58" s="61"/>
      <c r="H58" s="61"/>
      <c r="I58" s="62"/>
      <c r="J58" s="62"/>
      <c r="K58" s="62"/>
    </row>
    <row r="59" spans="2:21" ht="12.75" customHeight="1">
      <c r="B59" s="60" t="s">
        <v>30</v>
      </c>
      <c r="C59" s="132" t="s">
        <v>152</v>
      </c>
      <c r="D59" s="62"/>
      <c r="E59" s="62"/>
      <c r="F59" s="62"/>
      <c r="G59" s="62"/>
      <c r="H59" s="62"/>
      <c r="I59" s="62"/>
      <c r="J59" s="62"/>
      <c r="K59" s="62"/>
    </row>
    <row r="60" spans="2:21" ht="12.75" customHeight="1">
      <c r="B60" s="60"/>
      <c r="C60" s="133" t="s">
        <v>153</v>
      </c>
      <c r="D60" s="62"/>
      <c r="E60" s="62"/>
      <c r="F60" s="62"/>
      <c r="G60" s="62"/>
      <c r="H60" s="62"/>
      <c r="I60" s="62"/>
      <c r="J60" s="62"/>
      <c r="K60" s="62"/>
    </row>
    <row r="61" spans="2:21" ht="7.5" customHeight="1">
      <c r="B61" s="60"/>
      <c r="C61" s="61"/>
      <c r="D61" s="62"/>
      <c r="E61" s="62"/>
      <c r="F61" s="62"/>
      <c r="G61" s="62"/>
      <c r="H61" s="62"/>
      <c r="I61" s="62"/>
      <c r="J61" s="62"/>
      <c r="K61" s="62"/>
    </row>
    <row r="62" spans="2:21" ht="12.75" customHeight="1">
      <c r="B62" s="60" t="s">
        <v>31</v>
      </c>
      <c r="C62" s="131" t="s">
        <v>149</v>
      </c>
      <c r="D62" s="64"/>
      <c r="E62" s="64"/>
      <c r="F62" s="64"/>
      <c r="G62" s="64"/>
      <c r="H62" s="64"/>
      <c r="I62" s="64"/>
      <c r="J62" s="64"/>
      <c r="K62" s="64"/>
      <c r="L62" s="64"/>
    </row>
    <row r="63" spans="2:21" ht="12.75" customHeight="1">
      <c r="B63" s="60"/>
      <c r="C63" s="131" t="s">
        <v>150</v>
      </c>
      <c r="D63" s="64"/>
      <c r="E63" s="64"/>
      <c r="F63" s="64"/>
      <c r="G63" s="64"/>
      <c r="H63" s="64"/>
      <c r="I63" s="64"/>
      <c r="J63" s="64"/>
      <c r="K63" s="64"/>
      <c r="L63" s="64"/>
    </row>
    <row r="64" spans="2:21" ht="7.5" customHeight="1">
      <c r="B64" s="60"/>
      <c r="C64" s="61"/>
      <c r="D64" s="62"/>
      <c r="E64" s="62"/>
      <c r="F64" s="62"/>
      <c r="G64" s="62"/>
      <c r="H64" s="62"/>
      <c r="I64" s="62"/>
      <c r="J64" s="62"/>
      <c r="K64" s="62"/>
    </row>
    <row r="65" spans="2:13" ht="12.75" customHeight="1">
      <c r="B65" s="60"/>
      <c r="C65" s="68" t="s">
        <v>32</v>
      </c>
      <c r="D65" s="64"/>
      <c r="E65" s="64"/>
      <c r="F65" s="64"/>
      <c r="G65" s="64"/>
      <c r="H65" s="64"/>
      <c r="I65" s="64"/>
      <c r="J65" s="64"/>
      <c r="K65" s="64"/>
      <c r="L65" s="64"/>
    </row>
    <row r="66" spans="2:13" ht="12.75" customHeight="1">
      <c r="B66" s="60"/>
      <c r="C66" s="68" t="s">
        <v>33</v>
      </c>
      <c r="D66" s="64"/>
      <c r="E66" s="64"/>
      <c r="F66" s="64"/>
      <c r="G66" s="64"/>
      <c r="H66" s="64"/>
      <c r="I66" s="64"/>
      <c r="J66" s="64"/>
      <c r="K66" s="64"/>
      <c r="L66" s="64"/>
    </row>
    <row r="67" spans="2:13" ht="7.5" customHeight="1">
      <c r="B67" s="60"/>
      <c r="C67" s="61"/>
      <c r="D67" s="62"/>
      <c r="E67" s="62"/>
      <c r="F67" s="62"/>
      <c r="G67" s="62"/>
      <c r="H67" s="62"/>
      <c r="I67" s="62"/>
      <c r="J67" s="62"/>
      <c r="K67" s="62"/>
    </row>
    <row r="68" spans="2:13" ht="12.75" customHeight="1">
      <c r="B68" s="60" t="s">
        <v>34</v>
      </c>
      <c r="C68" s="61" t="s">
        <v>35</v>
      </c>
      <c r="D68" s="62"/>
      <c r="E68" s="62"/>
      <c r="F68" s="62"/>
      <c r="G68" s="62"/>
      <c r="H68" s="62"/>
      <c r="I68" s="62"/>
      <c r="J68" s="62"/>
      <c r="K68" s="62"/>
    </row>
    <row r="69" spans="2:13" ht="10.5" customHeight="1">
      <c r="B69" s="60"/>
      <c r="C69" s="61"/>
      <c r="D69" s="62"/>
      <c r="E69" s="62"/>
      <c r="F69" s="62"/>
      <c r="G69" s="62"/>
      <c r="H69" s="62"/>
      <c r="I69" s="62"/>
      <c r="J69" s="62"/>
      <c r="K69" s="62"/>
    </row>
    <row r="70" spans="2:13" ht="12.75" customHeight="1">
      <c r="B70" s="60" t="s">
        <v>36</v>
      </c>
      <c r="C70" s="61" t="s">
        <v>37</v>
      </c>
      <c r="D70" s="62"/>
      <c r="E70" s="62"/>
      <c r="F70" s="62"/>
      <c r="G70" s="62"/>
      <c r="H70" s="62"/>
      <c r="I70" s="62"/>
      <c r="J70" s="62"/>
      <c r="K70" s="62"/>
    </row>
    <row r="71" spans="2:13" ht="12.75" customHeight="1">
      <c r="C71" s="61" t="s">
        <v>151</v>
      </c>
      <c r="D71" s="62"/>
      <c r="E71" s="62"/>
      <c r="F71" s="62"/>
      <c r="G71" s="62"/>
      <c r="H71" s="62"/>
      <c r="I71" s="62"/>
      <c r="J71" s="62"/>
      <c r="K71" s="62"/>
    </row>
    <row r="72" spans="2:13" ht="7.5" customHeight="1">
      <c r="D72" s="73"/>
    </row>
    <row r="73" spans="2:13" ht="12.75" customHeight="1">
      <c r="B73" s="60" t="s">
        <v>38</v>
      </c>
      <c r="D73" s="73"/>
    </row>
    <row r="74" spans="2:13" ht="12.75" customHeight="1">
      <c r="B74" s="74"/>
      <c r="C74" s="134" t="s">
        <v>154</v>
      </c>
      <c r="D74" s="73"/>
    </row>
    <row r="75" spans="2:13" ht="12.75" customHeight="1">
      <c r="B75" s="74"/>
      <c r="C75" s="134" t="s">
        <v>155</v>
      </c>
      <c r="D75" s="73"/>
    </row>
    <row r="76" spans="2:13" ht="10.5" customHeight="1" thickBot="1"/>
    <row r="77" spans="2:13" ht="13.5" customHeight="1" thickTop="1">
      <c r="B77" s="192" t="s">
        <v>39</v>
      </c>
      <c r="C77" s="193"/>
      <c r="D77" s="193"/>
      <c r="E77" s="193"/>
      <c r="F77" s="193"/>
      <c r="G77" s="193"/>
      <c r="H77" s="193"/>
      <c r="I77" s="193"/>
      <c r="J77" s="193"/>
      <c r="K77" s="193"/>
      <c r="L77" s="75"/>
    </row>
    <row r="78" spans="2:13" ht="13.5" customHeight="1">
      <c r="B78" s="194" t="s">
        <v>40</v>
      </c>
      <c r="C78" s="195"/>
      <c r="D78" s="195"/>
      <c r="E78" s="195"/>
      <c r="F78" s="195"/>
      <c r="G78" s="195"/>
      <c r="H78" s="195"/>
      <c r="I78" s="195"/>
      <c r="J78" s="195"/>
      <c r="K78" s="195"/>
      <c r="L78" s="76"/>
    </row>
    <row r="79" spans="2:13" s="135" customFormat="1" ht="13.5" customHeight="1">
      <c r="B79" s="206" t="s">
        <v>156</v>
      </c>
      <c r="C79" s="207"/>
      <c r="D79" s="207"/>
      <c r="E79" s="208" t="s">
        <v>157</v>
      </c>
      <c r="F79" s="208"/>
      <c r="G79" s="208"/>
      <c r="H79" s="191" t="s">
        <v>158</v>
      </c>
      <c r="I79" s="191"/>
      <c r="J79" s="191"/>
      <c r="K79" s="142"/>
      <c r="L79" s="136"/>
      <c r="M79" s="137"/>
    </row>
    <row r="80" spans="2:13" s="135" customFormat="1" ht="13.5" customHeight="1">
      <c r="B80" s="206" t="s">
        <v>159</v>
      </c>
      <c r="C80" s="207"/>
      <c r="D80" s="207"/>
      <c r="E80" s="191" t="s">
        <v>160</v>
      </c>
      <c r="F80" s="191"/>
      <c r="G80" s="191"/>
      <c r="H80" s="191" t="s">
        <v>161</v>
      </c>
      <c r="I80" s="191"/>
      <c r="J80" s="191"/>
      <c r="K80" s="142"/>
      <c r="L80" s="136"/>
      <c r="M80" s="137"/>
    </row>
    <row r="81" spans="2:12" ht="13.5" customHeight="1" thickBot="1">
      <c r="B81" s="202" t="s">
        <v>164</v>
      </c>
      <c r="C81" s="203"/>
      <c r="D81" s="203"/>
      <c r="E81" s="204" t="s">
        <v>162</v>
      </c>
      <c r="F81" s="204"/>
      <c r="G81" s="204"/>
      <c r="H81" s="204" t="s">
        <v>163</v>
      </c>
      <c r="I81" s="204"/>
      <c r="J81" s="204"/>
      <c r="K81" s="143"/>
      <c r="L81" s="76"/>
    </row>
    <row r="82" spans="2:12" ht="13.8" thickTop="1"/>
    <row r="84" spans="2:12">
      <c r="B84" s="5"/>
    </row>
    <row r="98" spans="2:2">
      <c r="B98" s="5"/>
    </row>
    <row r="99" spans="2:2">
      <c r="B99" s="5"/>
    </row>
    <row r="100" spans="2:2">
      <c r="B100" s="5"/>
    </row>
    <row r="101" spans="2:2">
      <c r="B101" s="5"/>
    </row>
    <row r="102" spans="2:2">
      <c r="B102" s="5"/>
    </row>
    <row r="103" spans="2:2">
      <c r="B103" s="5"/>
    </row>
    <row r="104" spans="2:2">
      <c r="B104" s="5"/>
    </row>
    <row r="105" spans="2:2">
      <c r="B105" s="5"/>
    </row>
    <row r="106" spans="2:2">
      <c r="B106" s="5"/>
    </row>
    <row r="107" spans="2:2">
      <c r="B107" s="5"/>
    </row>
    <row r="108" spans="2:2">
      <c r="B108" s="5"/>
    </row>
    <row r="109" spans="2:2">
      <c r="B109" s="5"/>
    </row>
    <row r="110" spans="2:2">
      <c r="B110" s="5"/>
    </row>
    <row r="111" spans="2:2">
      <c r="B111" s="5"/>
    </row>
    <row r="112" spans="2:2">
      <c r="B112" s="5"/>
    </row>
    <row r="113" spans="2:2">
      <c r="B113" s="5"/>
    </row>
    <row r="114" spans="2:2">
      <c r="B114" s="5"/>
    </row>
    <row r="115" spans="2:2">
      <c r="B115" s="5"/>
    </row>
    <row r="116" spans="2:2">
      <c r="B116" s="5"/>
    </row>
    <row r="117" spans="2:2">
      <c r="B117" s="5"/>
    </row>
    <row r="118" spans="2:2">
      <c r="B118" s="5"/>
    </row>
    <row r="119" spans="2:2">
      <c r="B119" s="5"/>
    </row>
    <row r="120" spans="2:2">
      <c r="B120" s="5"/>
    </row>
    <row r="121" spans="2:2">
      <c r="B121" s="5"/>
    </row>
    <row r="122" spans="2:2">
      <c r="B122" s="5"/>
    </row>
    <row r="123" spans="2:2">
      <c r="B123" s="5"/>
    </row>
    <row r="124" spans="2:2">
      <c r="B124" s="5"/>
    </row>
    <row r="125" spans="2:2">
      <c r="B125" s="5"/>
    </row>
    <row r="126" spans="2:2">
      <c r="B126" s="5"/>
    </row>
    <row r="127" spans="2:2">
      <c r="B127" s="5"/>
    </row>
    <row r="128" spans="2:2">
      <c r="B128" s="5"/>
    </row>
    <row r="129" spans="2:2">
      <c r="B129" s="5"/>
    </row>
    <row r="130" spans="2:2">
      <c r="B130" s="5"/>
    </row>
    <row r="131" spans="2:2">
      <c r="B131" s="5"/>
    </row>
    <row r="132" spans="2:2">
      <c r="B132" s="5"/>
    </row>
    <row r="133" spans="2:2">
      <c r="B133" s="5"/>
    </row>
    <row r="134" spans="2:2">
      <c r="B134" s="5"/>
    </row>
    <row r="135" spans="2:2">
      <c r="B135" s="5"/>
    </row>
    <row r="136" spans="2:2">
      <c r="B136" s="5"/>
    </row>
    <row r="137" spans="2:2">
      <c r="B137" s="5"/>
    </row>
    <row r="138" spans="2:2">
      <c r="B138" s="5"/>
    </row>
    <row r="139" spans="2:2">
      <c r="B139" s="5"/>
    </row>
    <row r="140" spans="2:2">
      <c r="B140" s="5"/>
    </row>
    <row r="141" spans="2:2">
      <c r="B141" s="5"/>
    </row>
    <row r="142" spans="2:2">
      <c r="B142" s="5"/>
    </row>
    <row r="143" spans="2:2">
      <c r="B143" s="5"/>
    </row>
    <row r="144" spans="2:2">
      <c r="B144" s="5"/>
    </row>
    <row r="145" spans="2:2">
      <c r="B145" s="5"/>
    </row>
    <row r="146" spans="2:2">
      <c r="B146" s="5"/>
    </row>
    <row r="147" spans="2:2">
      <c r="B147" s="5"/>
    </row>
    <row r="148" spans="2:2">
      <c r="B148" s="5"/>
    </row>
    <row r="149" spans="2:2">
      <c r="B149" s="5"/>
    </row>
    <row r="150" spans="2:2">
      <c r="B150" s="5"/>
    </row>
    <row r="151" spans="2:2">
      <c r="B151" s="5"/>
    </row>
    <row r="152" spans="2:2">
      <c r="B152" s="5"/>
    </row>
    <row r="153" spans="2:2">
      <c r="B153" s="5"/>
    </row>
    <row r="154" spans="2:2">
      <c r="B154" s="5"/>
    </row>
    <row r="155" spans="2:2">
      <c r="B155" s="5"/>
    </row>
  </sheetData>
  <mergeCells count="20">
    <mergeCell ref="B81:D81"/>
    <mergeCell ref="E81:G81"/>
    <mergeCell ref="H81:J81"/>
    <mergeCell ref="C41:K41"/>
    <mergeCell ref="C42:K42"/>
    <mergeCell ref="B79:D79"/>
    <mergeCell ref="E79:G79"/>
    <mergeCell ref="H79:J79"/>
    <mergeCell ref="B80:D80"/>
    <mergeCell ref="E80:G80"/>
    <mergeCell ref="H80:J80"/>
    <mergeCell ref="B77:K77"/>
    <mergeCell ref="B78:K78"/>
    <mergeCell ref="C19:H19"/>
    <mergeCell ref="I19:K19"/>
    <mergeCell ref="J1:K1"/>
    <mergeCell ref="J2:K2"/>
    <mergeCell ref="J3:K3"/>
    <mergeCell ref="J4:K4"/>
    <mergeCell ref="B6:K6"/>
  </mergeCells>
  <phoneticPr fontId="3"/>
  <pageMargins left="0.44" right="0.11811023622047245" top="0.74803149606299213" bottom="0.74803149606299213" header="0.31496062992125984" footer="0.31496062992125984"/>
  <pageSetup paperSize="9" scale="85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N36"/>
  <sheetViews>
    <sheetView topLeftCell="A19" zoomScaleNormal="100" workbookViewId="0">
      <selection activeCell="S15" sqref="S15"/>
    </sheetView>
  </sheetViews>
  <sheetFormatPr defaultColWidth="9" defaultRowHeight="13.2"/>
  <cols>
    <col min="1" max="1" width="2.44140625" style="77" customWidth="1"/>
    <col min="2" max="2" width="8.6640625" style="55" customWidth="1"/>
    <col min="3" max="4" width="6.6640625" style="5" customWidth="1"/>
    <col min="5" max="8" width="7.109375" style="5" customWidth="1"/>
    <col min="9" max="10" width="9.109375" style="5" customWidth="1"/>
    <col min="11" max="11" width="9.109375" style="81" customWidth="1"/>
    <col min="12" max="12" width="10.6640625" style="73" customWidth="1"/>
    <col min="13" max="13" width="10.6640625" style="5" customWidth="1"/>
    <col min="14" max="14" width="2.6640625" style="77" customWidth="1"/>
    <col min="15" max="16384" width="9" style="51"/>
  </cols>
  <sheetData>
    <row r="1" spans="1:14" ht="13.8" thickBot="1">
      <c r="J1" s="200"/>
      <c r="K1" s="200"/>
    </row>
    <row r="2" spans="1:14" ht="36" customHeight="1" thickTop="1" thickBot="1">
      <c r="B2" s="209" t="s">
        <v>173</v>
      </c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</row>
    <row r="3" spans="1:14" ht="13.8" thickTop="1">
      <c r="B3" s="138"/>
      <c r="C3" s="139"/>
      <c r="D3" s="139"/>
      <c r="E3" s="139"/>
      <c r="F3" s="139"/>
      <c r="G3" s="139"/>
      <c r="H3" s="139"/>
      <c r="I3" s="139"/>
      <c r="J3" s="211"/>
      <c r="K3" s="211"/>
      <c r="L3" s="140"/>
      <c r="M3" s="139"/>
    </row>
    <row r="4" spans="1:14" ht="28.5" customHeight="1">
      <c r="B4" s="212" t="s">
        <v>174</v>
      </c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3"/>
    </row>
    <row r="5" spans="1:14" ht="13.8" thickBot="1">
      <c r="J5" s="200"/>
      <c r="K5" s="200"/>
    </row>
    <row r="6" spans="1:14" ht="17.25" customHeight="1">
      <c r="B6" s="214" t="s">
        <v>41</v>
      </c>
      <c r="C6" s="214" t="s">
        <v>42</v>
      </c>
      <c r="D6" s="216"/>
      <c r="E6" s="218" t="s">
        <v>43</v>
      </c>
      <c r="F6" s="219"/>
      <c r="G6" s="219"/>
      <c r="H6" s="219"/>
      <c r="I6" s="221" t="s">
        <v>44</v>
      </c>
      <c r="J6" s="222"/>
      <c r="K6" s="223"/>
      <c r="L6" s="224" t="s">
        <v>45</v>
      </c>
      <c r="M6" s="225"/>
    </row>
    <row r="7" spans="1:14" ht="17.25" customHeight="1" thickBot="1">
      <c r="B7" s="215"/>
      <c r="C7" s="215"/>
      <c r="D7" s="217"/>
      <c r="E7" s="220"/>
      <c r="F7" s="220"/>
      <c r="G7" s="220"/>
      <c r="H7" s="220"/>
      <c r="I7" s="101" t="s">
        <v>257</v>
      </c>
      <c r="J7" s="82" t="s">
        <v>258</v>
      </c>
      <c r="K7" s="102" t="s">
        <v>259</v>
      </c>
      <c r="L7" s="96" t="s">
        <v>46</v>
      </c>
      <c r="M7" s="83" t="s">
        <v>47</v>
      </c>
    </row>
    <row r="8" spans="1:14" ht="33" customHeight="1" thickBot="1">
      <c r="B8" s="93">
        <v>1</v>
      </c>
      <c r="C8" s="232" t="s">
        <v>48</v>
      </c>
      <c r="D8" s="233"/>
      <c r="E8" s="231" t="s">
        <v>49</v>
      </c>
      <c r="F8" s="231"/>
      <c r="G8" s="231"/>
      <c r="H8" s="231"/>
      <c r="I8" s="103"/>
      <c r="J8" s="84" t="s">
        <v>260</v>
      </c>
      <c r="K8" s="90"/>
      <c r="L8" s="97"/>
      <c r="M8" s="85"/>
    </row>
    <row r="9" spans="1:14" ht="33" customHeight="1" thickBot="1">
      <c r="B9" s="94">
        <v>2</v>
      </c>
      <c r="C9" s="226" t="s">
        <v>50</v>
      </c>
      <c r="D9" s="227"/>
      <c r="E9" s="228" t="s">
        <v>60</v>
      </c>
      <c r="F9" s="228"/>
      <c r="G9" s="228"/>
      <c r="H9" s="228"/>
      <c r="I9" s="104"/>
      <c r="J9" s="86"/>
      <c r="K9" s="89" t="s">
        <v>260</v>
      </c>
      <c r="L9" s="98"/>
      <c r="M9" s="87"/>
    </row>
    <row r="10" spans="1:14" ht="33" customHeight="1" thickBot="1">
      <c r="B10" s="93">
        <v>3</v>
      </c>
      <c r="C10" s="229" t="s">
        <v>61</v>
      </c>
      <c r="D10" s="230"/>
      <c r="E10" s="231" t="s">
        <v>62</v>
      </c>
      <c r="F10" s="231"/>
      <c r="G10" s="231"/>
      <c r="H10" s="231"/>
      <c r="I10" s="103"/>
      <c r="J10" s="84"/>
      <c r="K10" s="90" t="s">
        <v>260</v>
      </c>
      <c r="L10" s="99"/>
      <c r="M10" s="88"/>
    </row>
    <row r="11" spans="1:14" ht="33" customHeight="1" thickBot="1">
      <c r="B11" s="94">
        <v>4</v>
      </c>
      <c r="C11" s="234" t="s">
        <v>63</v>
      </c>
      <c r="D11" s="235"/>
      <c r="E11" s="228" t="s">
        <v>64</v>
      </c>
      <c r="F11" s="228"/>
      <c r="G11" s="228"/>
      <c r="H11" s="228"/>
      <c r="I11" s="104"/>
      <c r="J11" s="86" t="s">
        <v>260</v>
      </c>
      <c r="K11" s="89"/>
      <c r="L11" s="98"/>
      <c r="M11" s="87"/>
    </row>
    <row r="12" spans="1:14" ht="33" customHeight="1" thickBot="1">
      <c r="B12" s="93">
        <v>5</v>
      </c>
      <c r="C12" s="229" t="s">
        <v>51</v>
      </c>
      <c r="D12" s="230"/>
      <c r="E12" s="231" t="s">
        <v>65</v>
      </c>
      <c r="F12" s="231"/>
      <c r="G12" s="231"/>
      <c r="H12" s="231"/>
      <c r="I12" s="103"/>
      <c r="J12" s="84" t="s">
        <v>260</v>
      </c>
      <c r="K12" s="90"/>
      <c r="L12" s="99"/>
      <c r="M12" s="88"/>
    </row>
    <row r="13" spans="1:14" s="79" customFormat="1" ht="33" customHeight="1" thickBot="1">
      <c r="A13" s="78"/>
      <c r="B13" s="94">
        <v>6</v>
      </c>
      <c r="C13" s="234" t="s">
        <v>52</v>
      </c>
      <c r="D13" s="235"/>
      <c r="E13" s="228" t="s">
        <v>66</v>
      </c>
      <c r="F13" s="228"/>
      <c r="G13" s="228"/>
      <c r="H13" s="228"/>
      <c r="I13" s="104"/>
      <c r="J13" s="86"/>
      <c r="K13" s="90" t="s">
        <v>260</v>
      </c>
      <c r="L13" s="98"/>
      <c r="M13" s="89"/>
      <c r="N13" s="78"/>
    </row>
    <row r="14" spans="1:14" ht="33" customHeight="1" thickBot="1">
      <c r="B14" s="93">
        <v>7</v>
      </c>
      <c r="C14" s="229" t="s">
        <v>52</v>
      </c>
      <c r="D14" s="230"/>
      <c r="E14" s="231" t="s">
        <v>375</v>
      </c>
      <c r="F14" s="231"/>
      <c r="G14" s="231"/>
      <c r="H14" s="231"/>
      <c r="I14" s="103"/>
      <c r="J14" s="84"/>
      <c r="K14" s="90" t="s">
        <v>260</v>
      </c>
      <c r="L14" s="99"/>
      <c r="M14" s="88"/>
    </row>
    <row r="15" spans="1:14" s="79" customFormat="1" ht="33" customHeight="1" thickBot="1">
      <c r="A15" s="78"/>
      <c r="B15" s="94">
        <v>8</v>
      </c>
      <c r="C15" s="234" t="s">
        <v>67</v>
      </c>
      <c r="D15" s="235"/>
      <c r="E15" s="228" t="s">
        <v>68</v>
      </c>
      <c r="F15" s="228"/>
      <c r="G15" s="228"/>
      <c r="H15" s="228"/>
      <c r="I15" s="104"/>
      <c r="J15" s="86" t="s">
        <v>260</v>
      </c>
      <c r="K15" s="105"/>
      <c r="L15" s="98"/>
      <c r="M15" s="89"/>
      <c r="N15" s="78"/>
    </row>
    <row r="16" spans="1:14" s="79" customFormat="1" ht="33" customHeight="1" thickBot="1">
      <c r="A16" s="78"/>
      <c r="B16" s="93">
        <v>9</v>
      </c>
      <c r="C16" s="229" t="s">
        <v>69</v>
      </c>
      <c r="D16" s="230"/>
      <c r="E16" s="231" t="s">
        <v>70</v>
      </c>
      <c r="F16" s="231"/>
      <c r="G16" s="231"/>
      <c r="H16" s="231"/>
      <c r="I16" s="103"/>
      <c r="J16" s="84"/>
      <c r="K16" s="90" t="s">
        <v>260</v>
      </c>
      <c r="L16" s="99"/>
      <c r="M16" s="90"/>
      <c r="N16" s="78"/>
    </row>
    <row r="17" spans="1:14" s="79" customFormat="1" ht="33" customHeight="1" thickBot="1">
      <c r="A17" s="78"/>
      <c r="B17" s="94">
        <v>10</v>
      </c>
      <c r="C17" s="234" t="s">
        <v>54</v>
      </c>
      <c r="D17" s="235"/>
      <c r="E17" s="228" t="s">
        <v>55</v>
      </c>
      <c r="F17" s="228"/>
      <c r="G17" s="228"/>
      <c r="H17" s="228"/>
      <c r="I17" s="104"/>
      <c r="J17" s="86" t="s">
        <v>260</v>
      </c>
      <c r="K17" s="89"/>
      <c r="L17" s="98"/>
      <c r="M17" s="89"/>
      <c r="N17" s="78"/>
    </row>
    <row r="18" spans="1:14" s="79" customFormat="1" ht="33" customHeight="1" thickBot="1">
      <c r="A18" s="78"/>
      <c r="B18" s="93">
        <v>11</v>
      </c>
      <c r="C18" s="229" t="s">
        <v>72</v>
      </c>
      <c r="D18" s="230"/>
      <c r="E18" s="231" t="s">
        <v>53</v>
      </c>
      <c r="F18" s="231"/>
      <c r="G18" s="231"/>
      <c r="H18" s="231"/>
      <c r="I18" s="103"/>
      <c r="J18" s="84" t="s">
        <v>260</v>
      </c>
      <c r="K18" s="106"/>
      <c r="L18" s="99"/>
      <c r="M18" s="90"/>
      <c r="N18" s="78"/>
    </row>
    <row r="19" spans="1:14" s="79" customFormat="1" ht="33" customHeight="1" thickBot="1">
      <c r="A19" s="78"/>
      <c r="B19" s="94">
        <v>12</v>
      </c>
      <c r="C19" s="237" t="s">
        <v>56</v>
      </c>
      <c r="D19" s="238"/>
      <c r="E19" s="228" t="s">
        <v>71</v>
      </c>
      <c r="F19" s="228"/>
      <c r="G19" s="228"/>
      <c r="H19" s="228"/>
      <c r="I19" s="104"/>
      <c r="J19" s="86" t="s">
        <v>260</v>
      </c>
      <c r="K19" s="89"/>
      <c r="L19" s="98"/>
      <c r="M19" s="89"/>
      <c r="N19" s="78"/>
    </row>
    <row r="20" spans="1:14" s="79" customFormat="1" ht="33" customHeight="1" thickBot="1">
      <c r="A20" s="78"/>
      <c r="B20" s="93">
        <v>13</v>
      </c>
      <c r="C20" s="229" t="s">
        <v>57</v>
      </c>
      <c r="D20" s="230"/>
      <c r="E20" s="231" t="s">
        <v>58</v>
      </c>
      <c r="F20" s="231"/>
      <c r="G20" s="231"/>
      <c r="H20" s="231"/>
      <c r="I20" s="103"/>
      <c r="J20" s="84" t="s">
        <v>260</v>
      </c>
      <c r="K20" s="90"/>
      <c r="L20" s="99"/>
      <c r="M20" s="90"/>
      <c r="N20" s="78"/>
    </row>
    <row r="21" spans="1:14" s="79" customFormat="1" ht="33" customHeight="1" thickBot="1">
      <c r="A21" s="78"/>
      <c r="B21" s="94">
        <v>14</v>
      </c>
      <c r="C21" s="234" t="s">
        <v>73</v>
      </c>
      <c r="D21" s="235"/>
      <c r="E21" s="228" t="s">
        <v>78</v>
      </c>
      <c r="F21" s="236"/>
      <c r="G21" s="236"/>
      <c r="H21" s="236"/>
      <c r="I21" s="104"/>
      <c r="J21" s="86" t="s">
        <v>260</v>
      </c>
      <c r="K21" s="89"/>
      <c r="L21" s="98"/>
      <c r="M21" s="89"/>
      <c r="N21" s="78"/>
    </row>
    <row r="22" spans="1:14" s="79" customFormat="1" ht="33" customHeight="1" thickBot="1">
      <c r="A22" s="78"/>
      <c r="B22" s="93">
        <v>15</v>
      </c>
      <c r="C22" s="229" t="s">
        <v>59</v>
      </c>
      <c r="D22" s="230"/>
      <c r="E22" s="231" t="s">
        <v>74</v>
      </c>
      <c r="F22" s="242"/>
      <c r="G22" s="242"/>
      <c r="H22" s="242"/>
      <c r="I22" s="103"/>
      <c r="J22" s="84"/>
      <c r="K22" s="90" t="s">
        <v>260</v>
      </c>
      <c r="L22" s="99"/>
      <c r="M22" s="90"/>
      <c r="N22" s="78"/>
    </row>
    <row r="23" spans="1:14" s="79" customFormat="1" ht="33" customHeight="1" thickBot="1">
      <c r="A23" s="78"/>
      <c r="B23" s="94">
        <v>16</v>
      </c>
      <c r="C23" s="234" t="s">
        <v>59</v>
      </c>
      <c r="D23" s="235"/>
      <c r="E23" s="228" t="s">
        <v>75</v>
      </c>
      <c r="F23" s="236"/>
      <c r="G23" s="236"/>
      <c r="H23" s="236"/>
      <c r="I23" s="104"/>
      <c r="J23" s="86" t="s">
        <v>260</v>
      </c>
      <c r="K23" s="89"/>
      <c r="L23" s="98"/>
      <c r="M23" s="89"/>
      <c r="N23" s="78"/>
    </row>
    <row r="24" spans="1:14" s="79" customFormat="1" ht="33" customHeight="1" thickBot="1">
      <c r="A24" s="78"/>
      <c r="B24" s="93">
        <v>17</v>
      </c>
      <c r="C24" s="229" t="s">
        <v>59</v>
      </c>
      <c r="D24" s="230"/>
      <c r="E24" s="231" t="s">
        <v>76</v>
      </c>
      <c r="F24" s="231"/>
      <c r="G24" s="231"/>
      <c r="H24" s="231"/>
      <c r="I24" s="103"/>
      <c r="J24" s="84"/>
      <c r="K24" s="90" t="s">
        <v>260</v>
      </c>
      <c r="L24" s="99"/>
      <c r="M24" s="90"/>
      <c r="N24" s="78"/>
    </row>
    <row r="25" spans="1:14" s="79" customFormat="1" ht="33" customHeight="1" thickBot="1">
      <c r="A25" s="78"/>
      <c r="B25" s="95">
        <v>18</v>
      </c>
      <c r="C25" s="239" t="s">
        <v>59</v>
      </c>
      <c r="D25" s="240"/>
      <c r="E25" s="241" t="s">
        <v>77</v>
      </c>
      <c r="F25" s="241"/>
      <c r="G25" s="241"/>
      <c r="H25" s="241"/>
      <c r="I25" s="107"/>
      <c r="J25" s="91"/>
      <c r="K25" s="92" t="s">
        <v>260</v>
      </c>
      <c r="L25" s="100"/>
      <c r="M25" s="92"/>
      <c r="N25" s="78"/>
    </row>
    <row r="26" spans="1:14" s="79" customFormat="1" ht="24" customHeight="1">
      <c r="A26" s="78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78"/>
    </row>
    <row r="27" spans="1:14" s="79" customFormat="1" ht="24" customHeight="1">
      <c r="A27" s="78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78"/>
    </row>
    <row r="28" spans="1:14" s="79" customFormat="1" ht="24" customHeight="1">
      <c r="A28" s="78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78"/>
    </row>
    <row r="29" spans="1:14" s="79" customFormat="1" ht="24" customHeight="1">
      <c r="A29" s="78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78"/>
    </row>
    <row r="30" spans="1:14" s="79" customFormat="1" ht="24" customHeight="1">
      <c r="A30" s="78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78"/>
    </row>
    <row r="31" spans="1:14" s="79" customFormat="1" ht="24" customHeight="1">
      <c r="A31" s="78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78"/>
    </row>
    <row r="32" spans="1:14" s="79" customFormat="1" ht="24" customHeight="1">
      <c r="A32" s="78"/>
      <c r="B32" s="80"/>
      <c r="C32" s="5"/>
      <c r="D32" s="5"/>
      <c r="E32" s="5"/>
      <c r="F32" s="5"/>
      <c r="G32" s="5"/>
      <c r="H32" s="5"/>
      <c r="I32" s="5"/>
      <c r="J32" s="5"/>
      <c r="K32" s="81"/>
      <c r="L32" s="73"/>
      <c r="M32" s="5"/>
      <c r="N32" s="78"/>
    </row>
    <row r="33" ht="24" customHeight="1"/>
    <row r="34" ht="24" customHeight="1"/>
    <row r="35" ht="24" customHeight="1"/>
    <row r="36" ht="24" customHeight="1"/>
  </sheetData>
  <mergeCells count="46">
    <mergeCell ref="C20:D20"/>
    <mergeCell ref="E20:H20"/>
    <mergeCell ref="C24:D24"/>
    <mergeCell ref="E24:H24"/>
    <mergeCell ref="C25:D25"/>
    <mergeCell ref="E25:H25"/>
    <mergeCell ref="C21:D21"/>
    <mergeCell ref="E21:H21"/>
    <mergeCell ref="C22:D22"/>
    <mergeCell ref="E22:H22"/>
    <mergeCell ref="C23:D23"/>
    <mergeCell ref="E23:H23"/>
    <mergeCell ref="C16:D16"/>
    <mergeCell ref="E16:H16"/>
    <mergeCell ref="C17:D17"/>
    <mergeCell ref="E17:H17"/>
    <mergeCell ref="C19:D19"/>
    <mergeCell ref="E19:H19"/>
    <mergeCell ref="C18:D18"/>
    <mergeCell ref="E18:H18"/>
    <mergeCell ref="C13:D13"/>
    <mergeCell ref="E13:H13"/>
    <mergeCell ref="C15:D15"/>
    <mergeCell ref="E15:H15"/>
    <mergeCell ref="C11:D11"/>
    <mergeCell ref="E11:H11"/>
    <mergeCell ref="C14:D14"/>
    <mergeCell ref="E14:H14"/>
    <mergeCell ref="C9:D9"/>
    <mergeCell ref="E9:H9"/>
    <mergeCell ref="C12:D12"/>
    <mergeCell ref="E12:H12"/>
    <mergeCell ref="C8:D8"/>
    <mergeCell ref="E8:H8"/>
    <mergeCell ref="C10:D10"/>
    <mergeCell ref="E10:H10"/>
    <mergeCell ref="J1:K1"/>
    <mergeCell ref="B2:M2"/>
    <mergeCell ref="J3:K3"/>
    <mergeCell ref="B4:M4"/>
    <mergeCell ref="B6:B7"/>
    <mergeCell ref="C6:D7"/>
    <mergeCell ref="E6:H7"/>
    <mergeCell ref="I6:K6"/>
    <mergeCell ref="L6:M6"/>
    <mergeCell ref="J5:K5"/>
  </mergeCells>
  <phoneticPr fontId="3"/>
  <pageMargins left="0.11811023622047245" right="0.11811023622047245" top="0.74803149606299213" bottom="0.35" header="0.31496062992125984" footer="0.31496062992125984"/>
  <pageSetup paperSize="9" scale="97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V112"/>
  <sheetViews>
    <sheetView zoomScale="90" zoomScaleNormal="90" workbookViewId="0">
      <selection activeCell="B24" sqref="B24:D24"/>
    </sheetView>
  </sheetViews>
  <sheetFormatPr defaultColWidth="9" defaultRowHeight="12"/>
  <cols>
    <col min="1" max="1" width="2.6640625" style="109" customWidth="1"/>
    <col min="2" max="2" width="3.6640625" style="109" customWidth="1"/>
    <col min="3" max="3" width="8.109375" style="109" customWidth="1"/>
    <col min="4" max="4" width="1.6640625" style="109" customWidth="1"/>
    <col min="5" max="5" width="3.44140625" style="109" customWidth="1"/>
    <col min="6" max="6" width="3.44140625" style="127" customWidth="1"/>
    <col min="7" max="7" width="3.44140625" style="109" customWidth="1"/>
    <col min="8" max="12" width="3.44140625" style="128" customWidth="1"/>
    <col min="13" max="13" width="3.44140625" style="109" customWidth="1"/>
    <col min="14" max="14" width="3.44140625" style="127" customWidth="1"/>
    <col min="15" max="15" width="3.44140625" style="109" customWidth="1"/>
    <col min="16" max="16" width="3.44140625" style="128" customWidth="1"/>
    <col min="17" max="17" width="3.44140625" style="109" customWidth="1"/>
    <col min="18" max="18" width="3.44140625" style="127" customWidth="1"/>
    <col min="19" max="19" width="3.44140625" style="109" customWidth="1"/>
    <col min="20" max="24" width="3.44140625" style="128" customWidth="1"/>
    <col min="25" max="34" width="3.44140625" style="109" customWidth="1"/>
    <col min="35" max="36" width="3" style="109" customWidth="1"/>
    <col min="37" max="40" width="5.109375" style="109" hidden="1" customWidth="1"/>
    <col min="41" max="41" width="1.88671875" style="109" hidden="1" customWidth="1"/>
    <col min="42" max="42" width="4.21875" style="109" hidden="1" customWidth="1"/>
    <col min="43" max="43" width="7.77734375" style="109" hidden="1" customWidth="1"/>
    <col min="44" max="45" width="0" style="109" hidden="1" customWidth="1"/>
    <col min="46" max="47" width="9" style="109"/>
    <col min="48" max="48" width="0" style="109" hidden="1" customWidth="1"/>
    <col min="49" max="16384" width="9" style="109"/>
  </cols>
  <sheetData>
    <row r="1" spans="1:48" s="1" customFormat="1" ht="7.5" customHeight="1" thickBot="1">
      <c r="D1" s="2"/>
      <c r="F1" s="3"/>
      <c r="H1" s="4"/>
      <c r="J1" s="3"/>
      <c r="L1" s="4"/>
      <c r="N1" s="3"/>
      <c r="P1" s="4"/>
      <c r="Q1" s="4"/>
      <c r="R1" s="4"/>
      <c r="S1" s="4"/>
      <c r="T1" s="4"/>
      <c r="AD1" s="3"/>
    </row>
    <row r="2" spans="1:48" s="5" customFormat="1" ht="36" customHeight="1" thickTop="1" thickBot="1">
      <c r="B2" s="295" t="s">
        <v>111</v>
      </c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129"/>
      <c r="AF2" s="129"/>
      <c r="AG2" s="129"/>
      <c r="AH2" s="129"/>
    </row>
    <row r="3" spans="1:48" s="6" customFormat="1" ht="7.5" customHeight="1" thickTop="1"/>
    <row r="4" spans="1:48" s="51" customFormat="1" ht="24" customHeight="1">
      <c r="A4" s="80"/>
      <c r="B4" s="330" t="s">
        <v>112</v>
      </c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108"/>
    </row>
    <row r="5" spans="1:48" s="51" customFormat="1" ht="7.5" customHeight="1">
      <c r="A5" s="5"/>
      <c r="B5" s="55"/>
      <c r="C5" s="5"/>
      <c r="D5" s="5"/>
      <c r="E5" s="5"/>
      <c r="F5" s="5"/>
      <c r="G5" s="5"/>
      <c r="H5" s="5"/>
      <c r="I5" s="5"/>
      <c r="J5" s="5"/>
      <c r="K5" s="5"/>
      <c r="L5" s="56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</row>
    <row r="6" spans="1:48" s="5" customFormat="1" ht="45" customHeight="1">
      <c r="B6" s="243" t="s">
        <v>172</v>
      </c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130"/>
      <c r="AF6" s="130"/>
      <c r="AG6" s="130"/>
      <c r="AH6" s="130"/>
    </row>
    <row r="7" spans="1:48" s="1" customFormat="1" ht="7.5" customHeight="1">
      <c r="D7" s="2"/>
      <c r="F7" s="3"/>
      <c r="H7" s="4"/>
      <c r="J7" s="3"/>
      <c r="L7" s="4"/>
      <c r="M7" s="4"/>
      <c r="N7" s="4"/>
      <c r="O7" s="4"/>
      <c r="P7" s="4"/>
      <c r="Z7" s="3"/>
    </row>
    <row r="8" spans="1:48" s="1" customFormat="1" ht="18" customHeight="1">
      <c r="B8" s="244" t="s">
        <v>79</v>
      </c>
      <c r="C8" s="244"/>
      <c r="D8" s="244"/>
      <c r="E8" s="244"/>
      <c r="F8" s="244"/>
      <c r="G8" s="244"/>
      <c r="H8" s="244"/>
      <c r="I8" s="4"/>
      <c r="J8" s="4"/>
      <c r="K8" s="4"/>
      <c r="L8" s="4"/>
      <c r="M8" s="4"/>
      <c r="O8" s="3"/>
      <c r="Q8" s="4"/>
      <c r="S8" s="3"/>
      <c r="U8" s="4"/>
      <c r="V8" s="4"/>
      <c r="W8" s="4"/>
      <c r="X8" s="4"/>
      <c r="Y8" s="4"/>
      <c r="AH8" s="3"/>
    </row>
    <row r="9" spans="1:48" s="1" customFormat="1" ht="7.5" customHeight="1" thickBot="1">
      <c r="E9" s="2"/>
      <c r="G9" s="3"/>
      <c r="I9" s="4"/>
      <c r="J9" s="4"/>
      <c r="K9" s="4"/>
      <c r="L9" s="4"/>
      <c r="M9" s="4"/>
      <c r="O9" s="3"/>
      <c r="Q9" s="4"/>
      <c r="S9" s="3"/>
      <c r="U9" s="4"/>
      <c r="V9" s="4"/>
      <c r="W9" s="4"/>
      <c r="X9" s="4"/>
      <c r="Y9" s="4"/>
      <c r="AH9" s="3"/>
    </row>
    <row r="10" spans="1:48" ht="18" customHeight="1" thickTop="1">
      <c r="B10" s="326"/>
      <c r="C10" s="327"/>
      <c r="D10" s="328"/>
      <c r="E10" s="322" t="str">
        <f>B11</f>
        <v>南輝サッカースポーツ少年団</v>
      </c>
      <c r="F10" s="321"/>
      <c r="G10" s="321"/>
      <c r="H10" s="323"/>
      <c r="I10" s="321" t="str">
        <f>B12</f>
        <v>福知山サッカースポーツ少年団</v>
      </c>
      <c r="J10" s="321"/>
      <c r="K10" s="321"/>
      <c r="L10" s="323"/>
      <c r="M10" s="320" t="str">
        <f>B13</f>
        <v>フェルネーロＳＣ</v>
      </c>
      <c r="N10" s="321"/>
      <c r="O10" s="321"/>
      <c r="P10" s="323"/>
      <c r="Q10" s="320" t="str">
        <f>B14</f>
        <v>Ａ．Ｃ　Ｌｉｖｅｎｔ</v>
      </c>
      <c r="R10" s="321"/>
      <c r="S10" s="321"/>
      <c r="T10" s="323"/>
      <c r="U10" s="320" t="str">
        <f>B15</f>
        <v>センアーノ神戸</v>
      </c>
      <c r="V10" s="321"/>
      <c r="W10" s="321"/>
      <c r="X10" s="321"/>
      <c r="Y10" s="322" t="s">
        <v>0</v>
      </c>
      <c r="Z10" s="323"/>
      <c r="AA10" s="320" t="s">
        <v>5</v>
      </c>
      <c r="AB10" s="323"/>
      <c r="AC10" s="320" t="s">
        <v>6</v>
      </c>
      <c r="AD10" s="324"/>
      <c r="AK10" s="110" t="s">
        <v>1</v>
      </c>
      <c r="AL10" s="110" t="s">
        <v>2</v>
      </c>
      <c r="AM10" s="111" t="s">
        <v>3</v>
      </c>
      <c r="AN10" s="111" t="s">
        <v>4</v>
      </c>
      <c r="AP10" s="109" t="s">
        <v>0</v>
      </c>
      <c r="AQ10" s="109" t="s">
        <v>7</v>
      </c>
      <c r="AR10" s="109" t="s">
        <v>3</v>
      </c>
      <c r="AS10" s="109" t="s">
        <v>8</v>
      </c>
    </row>
    <row r="11" spans="1:48" ht="18" customHeight="1">
      <c r="B11" s="297" t="s">
        <v>119</v>
      </c>
      <c r="C11" s="298"/>
      <c r="D11" s="299"/>
      <c r="E11" s="325"/>
      <c r="F11" s="301"/>
      <c r="G11" s="301"/>
      <c r="H11" s="302"/>
      <c r="I11" s="112" t="str">
        <f>IF(J11="","",IF(J11&gt;L11,"○",IF(J11&lt;L11,"●","△")))</f>
        <v/>
      </c>
      <c r="J11" s="113"/>
      <c r="K11" s="114" t="s">
        <v>80</v>
      </c>
      <c r="L11" s="113"/>
      <c r="M11" s="115" t="str">
        <f>IF(N11="","",IF(N11&gt;P11,"○",IF(N11&lt;P11,"●","△")))</f>
        <v/>
      </c>
      <c r="N11" s="113"/>
      <c r="O11" s="112" t="s">
        <v>9</v>
      </c>
      <c r="P11" s="116"/>
      <c r="Q11" s="115" t="str">
        <f>IF(R11="","",IF(R11&gt;T11,"○",IF(R11&lt;T11,"●","△")))</f>
        <v/>
      </c>
      <c r="R11" s="113"/>
      <c r="S11" s="112" t="s">
        <v>9</v>
      </c>
      <c r="T11" s="116"/>
      <c r="U11" s="115" t="str">
        <f>IF(V11="","",IF(V11&gt;X11,"○",IF(V11&lt;X11,"●","△")))</f>
        <v/>
      </c>
      <c r="V11" s="113"/>
      <c r="W11" s="112" t="s">
        <v>9</v>
      </c>
      <c r="X11" s="113"/>
      <c r="Y11" s="303" t="str">
        <f>IF(M11="","",AK11*3+AL11*1)</f>
        <v/>
      </c>
      <c r="Z11" s="304"/>
      <c r="AA11" s="305" t="str">
        <f>IF(Y11="","",AM11-AN11)</f>
        <v/>
      </c>
      <c r="AB11" s="306"/>
      <c r="AC11" s="307" t="str">
        <f>IF(Y11="","",RANK(AS11,$AS$11:$AS$15,1))</f>
        <v/>
      </c>
      <c r="AD11" s="308"/>
      <c r="AK11" s="118">
        <f>COUNTIF(E11:X11,"○")</f>
        <v>0</v>
      </c>
      <c r="AL11" s="118">
        <f>COUNTIF(E11:X11,"△")</f>
        <v>0</v>
      </c>
      <c r="AM11" s="119">
        <f>N11+R11+V11+J11</f>
        <v>0</v>
      </c>
      <c r="AN11" s="119">
        <f>P11+T11+X11+L11</f>
        <v>0</v>
      </c>
      <c r="AP11" s="109" t="e">
        <f>100*RANK(Y11,$Y$11:$Y$15,0)</f>
        <v>#VALUE!</v>
      </c>
      <c r="AQ11" s="109" t="e">
        <f>10*RANK(AA11,$AA$11:$AA$15,0)</f>
        <v>#VALUE!</v>
      </c>
      <c r="AR11" s="109" t="e">
        <f>1*RANK(AM11,$AM$11:$AM$15,0)</f>
        <v>#VALUE!</v>
      </c>
      <c r="AS11" s="109" t="e">
        <f>SUM(AP11:AR11)</f>
        <v>#VALUE!</v>
      </c>
      <c r="AU11" s="109" t="str">
        <f>AC11</f>
        <v/>
      </c>
      <c r="AV11" s="109" t="str">
        <f>B11</f>
        <v>南輝サッカースポーツ少年団</v>
      </c>
    </row>
    <row r="12" spans="1:48" ht="18" customHeight="1">
      <c r="B12" s="297" t="s">
        <v>120</v>
      </c>
      <c r="C12" s="298"/>
      <c r="D12" s="299"/>
      <c r="E12" s="117" t="str">
        <f>IF(I11="","",IF(F12&gt;H12,"○",IF(F12&lt;H12,"●","△")))</f>
        <v/>
      </c>
      <c r="F12" s="112" t="str">
        <f>IF(L11="","",L11)</f>
        <v/>
      </c>
      <c r="G12" s="112" t="s">
        <v>9</v>
      </c>
      <c r="H12" s="118" t="str">
        <f>IF(J11="","",J11)</f>
        <v/>
      </c>
      <c r="I12" s="301"/>
      <c r="J12" s="301"/>
      <c r="K12" s="301"/>
      <c r="L12" s="302"/>
      <c r="M12" s="115" t="str">
        <f>IF(N12="","",IF(N12&gt;P12,"○",IF(N12&lt;P12,"●","△")))</f>
        <v/>
      </c>
      <c r="N12" s="113"/>
      <c r="O12" s="112" t="s">
        <v>9</v>
      </c>
      <c r="P12" s="116"/>
      <c r="Q12" s="115" t="str">
        <f>IF(R12="","",IF(R12&gt;T12,"○",IF(R12&lt;T12,"●","△")))</f>
        <v/>
      </c>
      <c r="R12" s="113"/>
      <c r="S12" s="112" t="s">
        <v>9</v>
      </c>
      <c r="T12" s="116"/>
      <c r="U12" s="115" t="str">
        <f>IF(V12="","",IF(V12&gt;X12,"○",IF(V12&lt;X12,"●","△")))</f>
        <v/>
      </c>
      <c r="V12" s="113"/>
      <c r="W12" s="112" t="s">
        <v>9</v>
      </c>
      <c r="X12" s="113"/>
      <c r="Y12" s="303" t="str">
        <f>IF(M12="","",AK12*3+AL12*1)</f>
        <v/>
      </c>
      <c r="Z12" s="304"/>
      <c r="AA12" s="305" t="str">
        <f>IF(Y12="","",AM12-AN12)</f>
        <v/>
      </c>
      <c r="AB12" s="306"/>
      <c r="AC12" s="307" t="str">
        <f>IF(Y12="","",RANK(AS12,$AS$11:$AS$15,1))</f>
        <v/>
      </c>
      <c r="AD12" s="308"/>
      <c r="AK12" s="118">
        <f>COUNTIF(E12:X12,"○")</f>
        <v>0</v>
      </c>
      <c r="AL12" s="118">
        <f>COUNTIF(E12:X12,"△")</f>
        <v>0</v>
      </c>
      <c r="AM12" s="119" t="e">
        <f>N12+R12+V12+F12</f>
        <v>#VALUE!</v>
      </c>
      <c r="AN12" s="119" t="e">
        <f>P12+T12+X12+H12</f>
        <v>#VALUE!</v>
      </c>
      <c r="AP12" s="109" t="e">
        <f>100*RANK(Y12,$Y$11:$Y$15,0)</f>
        <v>#VALUE!</v>
      </c>
      <c r="AQ12" s="109" t="e">
        <f>10*RANK(AA12,$AA$11:$AA$15,0)</f>
        <v>#VALUE!</v>
      </c>
      <c r="AR12" s="109" t="e">
        <f>1*RANK(AM12,$AM$11:$AM$15,0)</f>
        <v>#VALUE!</v>
      </c>
      <c r="AS12" s="109" t="e">
        <f>SUM(AP12:AR12)</f>
        <v>#VALUE!</v>
      </c>
      <c r="AU12" s="109" t="str">
        <f>AC12</f>
        <v/>
      </c>
      <c r="AV12" s="109" t="str">
        <f>B12</f>
        <v>福知山サッカースポーツ少年団</v>
      </c>
    </row>
    <row r="13" spans="1:48" ht="18" customHeight="1">
      <c r="B13" s="297" t="s">
        <v>121</v>
      </c>
      <c r="C13" s="298"/>
      <c r="D13" s="299"/>
      <c r="E13" s="117" t="str">
        <f>IF(M11="","",IF(F13&gt;H13,"○",IF(F13&lt;H13,"●","△")))</f>
        <v/>
      </c>
      <c r="F13" s="112" t="str">
        <f>IF(P11="","",P11)</f>
        <v/>
      </c>
      <c r="G13" s="112" t="s">
        <v>9</v>
      </c>
      <c r="H13" s="118" t="str">
        <f>IF(N11="","",N11)</f>
        <v/>
      </c>
      <c r="I13" s="112" t="str">
        <f>IF(M12="","",IF(J13&gt;L13,"○",IF(J13&lt;L13,"●","△")))</f>
        <v/>
      </c>
      <c r="J13" s="112" t="str">
        <f>IF(P12="","",P12)</f>
        <v/>
      </c>
      <c r="K13" s="112" t="s">
        <v>9</v>
      </c>
      <c r="L13" s="118" t="str">
        <f>IF(N12="","",N12)</f>
        <v/>
      </c>
      <c r="M13" s="300"/>
      <c r="N13" s="301"/>
      <c r="O13" s="301"/>
      <c r="P13" s="302"/>
      <c r="Q13" s="115" t="str">
        <f>IF(R13="","",IF(R13&gt;T13,"○",IF(R13&lt;T13,"●","△")))</f>
        <v/>
      </c>
      <c r="R13" s="113"/>
      <c r="S13" s="112" t="s">
        <v>9</v>
      </c>
      <c r="T13" s="116"/>
      <c r="U13" s="115" t="str">
        <f>IF(V13="","",IF(V13&gt;X13,"○",IF(V13&lt;X13,"●","△")))</f>
        <v/>
      </c>
      <c r="V13" s="113"/>
      <c r="W13" s="112" t="s">
        <v>9</v>
      </c>
      <c r="X13" s="113"/>
      <c r="Y13" s="303" t="str">
        <f>IF(Q13="","",AK13*3+AL13*1)</f>
        <v/>
      </c>
      <c r="Z13" s="304"/>
      <c r="AA13" s="305" t="str">
        <f>IF(Y13="","",AM13-AN13)</f>
        <v/>
      </c>
      <c r="AB13" s="306"/>
      <c r="AC13" s="307" t="str">
        <f>IF(Y13="","",RANK(AS13,$AS$11:$AS$15,1))</f>
        <v/>
      </c>
      <c r="AD13" s="308"/>
      <c r="AK13" s="118">
        <f>COUNTIF(E13:X13,"○")</f>
        <v>0</v>
      </c>
      <c r="AL13" s="118">
        <f>COUNTIF(E13:X13,"△")</f>
        <v>0</v>
      </c>
      <c r="AM13" s="119" t="e">
        <f>F13+R13+V13</f>
        <v>#VALUE!</v>
      </c>
      <c r="AN13" s="119" t="e">
        <f>L13+T13+X13+H13</f>
        <v>#VALUE!</v>
      </c>
      <c r="AP13" s="109" t="e">
        <f>100*RANK(Y13,$Y$11:$Y$15,0)</f>
        <v>#VALUE!</v>
      </c>
      <c r="AQ13" s="109" t="e">
        <f>10*RANK(AA13,$AA$11:$AA$15,0)</f>
        <v>#VALUE!</v>
      </c>
      <c r="AR13" s="109" t="e">
        <f>1*RANK(AM13,$AM$11:$AM$15,0)</f>
        <v>#VALUE!</v>
      </c>
      <c r="AS13" s="109" t="e">
        <f>SUM(AP13:AR13)</f>
        <v>#VALUE!</v>
      </c>
      <c r="AU13" s="109" t="str">
        <f>AC13</f>
        <v/>
      </c>
      <c r="AV13" s="109" t="str">
        <f>B13</f>
        <v>フェルネーロＳＣ</v>
      </c>
    </row>
    <row r="14" spans="1:48" ht="18" customHeight="1">
      <c r="B14" s="297" t="s">
        <v>122</v>
      </c>
      <c r="C14" s="298"/>
      <c r="D14" s="299"/>
      <c r="E14" s="117" t="str">
        <f>IF(Q11="","",IF(F14&gt;H14,"○",IF(F14&lt;H14,"●","△")))</f>
        <v/>
      </c>
      <c r="F14" s="112" t="str">
        <f>IF(T11="","",T11)</f>
        <v/>
      </c>
      <c r="G14" s="112" t="s">
        <v>9</v>
      </c>
      <c r="H14" s="118" t="str">
        <f>IF(R11="","",R11)</f>
        <v/>
      </c>
      <c r="I14" s="112" t="str">
        <f>IF(Q12="","",IF(J14&gt;L14,"○",IF(J14&lt;L14,"●","△")))</f>
        <v/>
      </c>
      <c r="J14" s="112" t="str">
        <f>IF(T12="","",T12)</f>
        <v/>
      </c>
      <c r="K14" s="112" t="s">
        <v>9</v>
      </c>
      <c r="L14" s="118" t="str">
        <f>IF(R12="","",R12)</f>
        <v/>
      </c>
      <c r="M14" s="115" t="str">
        <f>IF(Q13="","",IF(N14&gt;P14,"○",IF(N14&lt;P14,"●","△")))</f>
        <v/>
      </c>
      <c r="N14" s="112" t="str">
        <f>IF(T13="","",T13)</f>
        <v/>
      </c>
      <c r="O14" s="112" t="s">
        <v>9</v>
      </c>
      <c r="P14" s="118" t="str">
        <f>IF(R13="","",R13)</f>
        <v/>
      </c>
      <c r="Q14" s="300"/>
      <c r="R14" s="301"/>
      <c r="S14" s="301"/>
      <c r="T14" s="302"/>
      <c r="U14" s="115" t="str">
        <f>IF(V14="","",IF(V14&gt;X14,"○",IF(V14&lt;X14,"●","△")))</f>
        <v/>
      </c>
      <c r="V14" s="113"/>
      <c r="W14" s="112" t="s">
        <v>9</v>
      </c>
      <c r="X14" s="113"/>
      <c r="Y14" s="303" t="str">
        <f>IF(U14="","",AK14*3+AL14*1)</f>
        <v/>
      </c>
      <c r="Z14" s="304"/>
      <c r="AA14" s="305" t="str">
        <f>IF(Y14="","",AM14-AN14)</f>
        <v/>
      </c>
      <c r="AB14" s="306"/>
      <c r="AC14" s="307" t="str">
        <f>IF(Y14="","",RANK(AS14,$AS$11:$AS$15,1))</f>
        <v/>
      </c>
      <c r="AD14" s="308"/>
      <c r="AK14" s="118">
        <f>COUNTIF(E14:X14,"○")</f>
        <v>0</v>
      </c>
      <c r="AL14" s="118">
        <f>COUNTIF(E14:X14,"△")</f>
        <v>0</v>
      </c>
      <c r="AM14" s="119" t="e">
        <f>F14+N14+V14</f>
        <v>#VALUE!</v>
      </c>
      <c r="AN14" s="119" t="e">
        <f>P14+L14+X14+H14</f>
        <v>#VALUE!</v>
      </c>
      <c r="AP14" s="109" t="e">
        <f>100*RANK(Y14,$Y$11:$Y$15,0)</f>
        <v>#VALUE!</v>
      </c>
      <c r="AQ14" s="109" t="e">
        <f>10*RANK(AA14,$AA$11:$AA$15,0)</f>
        <v>#VALUE!</v>
      </c>
      <c r="AR14" s="109" t="e">
        <f>1*RANK(AM14,$AM$11:$AM$15,0)</f>
        <v>#VALUE!</v>
      </c>
      <c r="AS14" s="109" t="e">
        <f>SUM(AP14:AR14)</f>
        <v>#VALUE!</v>
      </c>
      <c r="AU14" s="109" t="str">
        <f>AC14</f>
        <v/>
      </c>
      <c r="AV14" s="109" t="str">
        <f>B14</f>
        <v>Ａ．Ｃ　Ｌｉｖｅｎｔ</v>
      </c>
    </row>
    <row r="15" spans="1:48" ht="18" customHeight="1" thickBot="1">
      <c r="B15" s="309" t="s">
        <v>123</v>
      </c>
      <c r="C15" s="310"/>
      <c r="D15" s="311"/>
      <c r="E15" s="120" t="str">
        <f>IF(U11="","",IF(F15&gt;H15,"○",IF(F15&lt;H15,"●","△")))</f>
        <v/>
      </c>
      <c r="F15" s="121" t="str">
        <f>IF(X11="","",X11)</f>
        <v/>
      </c>
      <c r="G15" s="121" t="s">
        <v>9</v>
      </c>
      <c r="H15" s="122" t="str">
        <f>IF(V11="","",V11)</f>
        <v/>
      </c>
      <c r="I15" s="121" t="str">
        <f>IF(U12="","",IF(J15&gt;L15,"○",IF(J15&lt;L15,"●","△")))</f>
        <v/>
      </c>
      <c r="J15" s="121" t="str">
        <f>IF(X12="","",X12)</f>
        <v/>
      </c>
      <c r="K15" s="121" t="s">
        <v>9</v>
      </c>
      <c r="L15" s="122" t="str">
        <f>IF(V12="","",V12)</f>
        <v/>
      </c>
      <c r="M15" s="123" t="str">
        <f>IF(U13="","",IF(N15&gt;P15,"○",IF(N15&lt;P15,"●","△")))</f>
        <v/>
      </c>
      <c r="N15" s="121" t="str">
        <f>IF(X13="","",X13)</f>
        <v/>
      </c>
      <c r="O15" s="121" t="s">
        <v>9</v>
      </c>
      <c r="P15" s="122" t="str">
        <f>IF(V13="","",V13)</f>
        <v/>
      </c>
      <c r="Q15" s="123" t="str">
        <f>IF(U14="","",IF(R15&gt;T15,"○",IF(R15&lt;T15,"●","△")))</f>
        <v/>
      </c>
      <c r="R15" s="121" t="str">
        <f>IF(X14="","",X14)</f>
        <v/>
      </c>
      <c r="S15" s="121" t="s">
        <v>9</v>
      </c>
      <c r="T15" s="122" t="str">
        <f>IF(V14="","",V14)</f>
        <v/>
      </c>
      <c r="U15" s="312"/>
      <c r="V15" s="313"/>
      <c r="W15" s="313"/>
      <c r="X15" s="313"/>
      <c r="Y15" s="314" t="str">
        <f>IF(E15="","",AK15*3+AL15*1)</f>
        <v/>
      </c>
      <c r="Z15" s="315"/>
      <c r="AA15" s="316" t="str">
        <f>IF(Y15="","",AM15-AN15)</f>
        <v/>
      </c>
      <c r="AB15" s="317"/>
      <c r="AC15" s="318" t="str">
        <f>IF(Y15="","",RANK(AS15,$AS$11:$AS$15,1))</f>
        <v/>
      </c>
      <c r="AD15" s="319"/>
      <c r="AK15" s="122">
        <f>COUNTIF(E15:X15,"○")</f>
        <v>0</v>
      </c>
      <c r="AL15" s="122">
        <f>COUNTIF(E15:X15,"△")</f>
        <v>0</v>
      </c>
      <c r="AM15" s="124" t="e">
        <f>F15+N15+R15</f>
        <v>#VALUE!</v>
      </c>
      <c r="AN15" s="124" t="e">
        <f>P15+T15+L15+H15</f>
        <v>#VALUE!</v>
      </c>
      <c r="AP15" s="109" t="e">
        <f>100*RANK(Y15,$Y$11:$Y$15,0)</f>
        <v>#VALUE!</v>
      </c>
      <c r="AQ15" s="109" t="e">
        <f>10*RANK(AA15,$AA$11:$AA$15,0)</f>
        <v>#VALUE!</v>
      </c>
      <c r="AR15" s="109" t="e">
        <f>1*RANK(AM15,$AM$11:$AM$15,0)</f>
        <v>#VALUE!</v>
      </c>
      <c r="AS15" s="109" t="e">
        <f>SUM(AP15:AR15)</f>
        <v>#VALUE!</v>
      </c>
      <c r="AU15" s="109" t="str">
        <f>AC15</f>
        <v/>
      </c>
      <c r="AV15" s="109" t="str">
        <f>B15</f>
        <v>センアーノ神戸</v>
      </c>
    </row>
    <row r="16" spans="1:48" s="9" customFormat="1" ht="7.5" customHeight="1" thickTop="1">
      <c r="B16" s="29"/>
      <c r="C16" s="29"/>
      <c r="D16" s="30"/>
      <c r="E16" s="31"/>
      <c r="F16" s="32"/>
      <c r="G16" s="30"/>
      <c r="H16" s="33"/>
      <c r="I16" s="31"/>
      <c r="J16" s="32"/>
      <c r="K16" s="30"/>
      <c r="L16" s="33"/>
      <c r="M16" s="31"/>
      <c r="N16" s="34"/>
      <c r="O16" s="30"/>
      <c r="P16" s="35"/>
      <c r="Q16" s="30"/>
      <c r="R16" s="34"/>
      <c r="S16" s="34"/>
      <c r="T16" s="34"/>
      <c r="U16" s="36"/>
      <c r="V16" s="36"/>
      <c r="W16" s="36"/>
      <c r="X16" s="36"/>
      <c r="Y16" s="36"/>
      <c r="Z16" s="36"/>
      <c r="AK16" s="37"/>
      <c r="AL16" s="37"/>
      <c r="AM16" s="37"/>
      <c r="AN16" s="38"/>
    </row>
    <row r="17" spans="2:48" s="9" customFormat="1" ht="18" customHeight="1">
      <c r="B17" s="270" t="s">
        <v>81</v>
      </c>
      <c r="C17" s="270"/>
      <c r="D17" s="270"/>
      <c r="E17" s="270"/>
      <c r="F17" s="270"/>
      <c r="G17" s="270"/>
      <c r="H17" s="270"/>
      <c r="J17" s="39"/>
      <c r="L17" s="40"/>
      <c r="N17" s="39"/>
      <c r="P17" s="40"/>
      <c r="Q17" s="40"/>
      <c r="R17" s="40"/>
      <c r="S17" s="40"/>
      <c r="T17" s="40"/>
    </row>
    <row r="18" spans="2:48" s="9" customFormat="1" ht="7.5" customHeight="1" thickBot="1">
      <c r="F18" s="39"/>
      <c r="H18" s="40"/>
      <c r="J18" s="39"/>
      <c r="L18" s="40"/>
      <c r="N18" s="39"/>
      <c r="P18" s="40"/>
      <c r="Q18" s="40"/>
      <c r="R18" s="40"/>
      <c r="S18" s="40"/>
      <c r="T18" s="40"/>
    </row>
    <row r="19" spans="2:48" ht="18" customHeight="1" thickTop="1">
      <c r="B19" s="326"/>
      <c r="C19" s="327"/>
      <c r="D19" s="328"/>
      <c r="E19" s="322" t="str">
        <f>B20</f>
        <v>屋島サッカースポーツ少年団</v>
      </c>
      <c r="F19" s="321"/>
      <c r="G19" s="321"/>
      <c r="H19" s="323"/>
      <c r="I19" s="321" t="str">
        <f>B21</f>
        <v>塚原サンクラブ</v>
      </c>
      <c r="J19" s="321"/>
      <c r="K19" s="321"/>
      <c r="L19" s="323"/>
      <c r="M19" s="320" t="str">
        <f>B22</f>
        <v>佐用フットボールクラブ</v>
      </c>
      <c r="N19" s="321"/>
      <c r="O19" s="321"/>
      <c r="P19" s="323"/>
      <c r="Q19" s="320" t="str">
        <f>B23</f>
        <v>末広ＦＣ</v>
      </c>
      <c r="R19" s="321"/>
      <c r="S19" s="321"/>
      <c r="T19" s="323"/>
      <c r="U19" s="320" t="str">
        <f>B24</f>
        <v>瑞穂サッカークラブ</v>
      </c>
      <c r="V19" s="321"/>
      <c r="W19" s="321"/>
      <c r="X19" s="321"/>
      <c r="Y19" s="322" t="s">
        <v>0</v>
      </c>
      <c r="Z19" s="323"/>
      <c r="AA19" s="320" t="s">
        <v>5</v>
      </c>
      <c r="AB19" s="323"/>
      <c r="AC19" s="320" t="s">
        <v>6</v>
      </c>
      <c r="AD19" s="324"/>
      <c r="AK19" s="110" t="s">
        <v>1</v>
      </c>
      <c r="AL19" s="110" t="s">
        <v>2</v>
      </c>
      <c r="AM19" s="111" t="s">
        <v>3</v>
      </c>
      <c r="AN19" s="111" t="s">
        <v>4</v>
      </c>
      <c r="AP19" s="109" t="s">
        <v>0</v>
      </c>
      <c r="AQ19" s="109" t="s">
        <v>7</v>
      </c>
      <c r="AR19" s="109" t="s">
        <v>3</v>
      </c>
      <c r="AS19" s="109" t="s">
        <v>8</v>
      </c>
    </row>
    <row r="20" spans="2:48" ht="18" customHeight="1">
      <c r="B20" s="297" t="s">
        <v>136</v>
      </c>
      <c r="C20" s="298"/>
      <c r="D20" s="299"/>
      <c r="E20" s="325"/>
      <c r="F20" s="301"/>
      <c r="G20" s="301"/>
      <c r="H20" s="302"/>
      <c r="I20" s="112" t="str">
        <f>IF(J20="","",IF(J20&gt;L20,"○",IF(J20&lt;L20,"●","△")))</f>
        <v/>
      </c>
      <c r="J20" s="113"/>
      <c r="K20" s="114" t="s">
        <v>82</v>
      </c>
      <c r="L20" s="113"/>
      <c r="M20" s="115" t="str">
        <f>IF(N20="","",IF(N20&gt;P20,"○",IF(N20&lt;P20,"●","△")))</f>
        <v/>
      </c>
      <c r="N20" s="113"/>
      <c r="O20" s="112" t="s">
        <v>9</v>
      </c>
      <c r="P20" s="116"/>
      <c r="Q20" s="115" t="str">
        <f>IF(R20="","",IF(R20&gt;T20,"○",IF(R20&lt;T20,"●","△")))</f>
        <v/>
      </c>
      <c r="R20" s="113"/>
      <c r="S20" s="112" t="s">
        <v>9</v>
      </c>
      <c r="T20" s="116"/>
      <c r="U20" s="115" t="str">
        <f>IF(V20="","",IF(V20&gt;X20,"○",IF(V20&lt;X20,"●","△")))</f>
        <v/>
      </c>
      <c r="V20" s="113"/>
      <c r="W20" s="112" t="s">
        <v>9</v>
      </c>
      <c r="X20" s="113"/>
      <c r="Y20" s="303" t="str">
        <f>IF(M20="","",AK20*3+AL20*1)</f>
        <v/>
      </c>
      <c r="Z20" s="304"/>
      <c r="AA20" s="305" t="str">
        <f>IF(Y20="","",AM20-AN20)</f>
        <v/>
      </c>
      <c r="AB20" s="306"/>
      <c r="AC20" s="307" t="str">
        <f>IF(Y20="","",RANK(AS20,$AS$11:$AS$15,1))</f>
        <v/>
      </c>
      <c r="AD20" s="308"/>
      <c r="AK20" s="118">
        <f>COUNTIF(E20:X20,"○")</f>
        <v>0</v>
      </c>
      <c r="AL20" s="118">
        <f>COUNTIF(E20:X20,"△")</f>
        <v>0</v>
      </c>
      <c r="AM20" s="119">
        <f>N20+R20+V20+J20</f>
        <v>0</v>
      </c>
      <c r="AN20" s="119">
        <f>P20+T20+X20+L20</f>
        <v>0</v>
      </c>
      <c r="AP20" s="109" t="e">
        <f>100*RANK(Y20,$Y$11:$Y$15,0)</f>
        <v>#VALUE!</v>
      </c>
      <c r="AQ20" s="109" t="e">
        <f>10*RANK(AA20,$AA$11:$AA$15,0)</f>
        <v>#VALUE!</v>
      </c>
      <c r="AR20" s="109" t="e">
        <f>1*RANK(AM20,$AM$11:$AM$15,0)</f>
        <v>#VALUE!</v>
      </c>
      <c r="AS20" s="109" t="e">
        <f>SUM(AP20:AR20)</f>
        <v>#VALUE!</v>
      </c>
      <c r="AU20" s="109" t="str">
        <f>AC20</f>
        <v/>
      </c>
      <c r="AV20" s="109" t="str">
        <f>B20</f>
        <v>屋島サッカースポーツ少年団</v>
      </c>
    </row>
    <row r="21" spans="2:48" ht="18" customHeight="1">
      <c r="B21" s="297" t="s">
        <v>137</v>
      </c>
      <c r="C21" s="298"/>
      <c r="D21" s="299"/>
      <c r="E21" s="117" t="str">
        <f>IF(I20="","",IF(F21&gt;H21,"○",IF(F21&lt;H21,"●","△")))</f>
        <v/>
      </c>
      <c r="F21" s="112" t="str">
        <f>IF(L20="","",L20)</f>
        <v/>
      </c>
      <c r="G21" s="112" t="s">
        <v>9</v>
      </c>
      <c r="H21" s="118" t="str">
        <f>IF(J20="","",J20)</f>
        <v/>
      </c>
      <c r="I21" s="301"/>
      <c r="J21" s="301"/>
      <c r="K21" s="301"/>
      <c r="L21" s="302"/>
      <c r="M21" s="115" t="str">
        <f>IF(N21="","",IF(N21&gt;P21,"○",IF(N21&lt;P21,"●","△")))</f>
        <v/>
      </c>
      <c r="N21" s="113"/>
      <c r="O21" s="112" t="s">
        <v>9</v>
      </c>
      <c r="P21" s="116"/>
      <c r="Q21" s="115" t="str">
        <f>IF(R21="","",IF(R21&gt;T21,"○",IF(R21&lt;T21,"●","△")))</f>
        <v/>
      </c>
      <c r="R21" s="113"/>
      <c r="S21" s="112" t="s">
        <v>9</v>
      </c>
      <c r="T21" s="116"/>
      <c r="U21" s="115" t="str">
        <f>IF(V21="","",IF(V21&gt;X21,"○",IF(V21&lt;X21,"●","△")))</f>
        <v/>
      </c>
      <c r="V21" s="113"/>
      <c r="W21" s="112" t="s">
        <v>9</v>
      </c>
      <c r="X21" s="113"/>
      <c r="Y21" s="303" t="str">
        <f>IF(M21="","",AK21*3+AL21*1)</f>
        <v/>
      </c>
      <c r="Z21" s="304"/>
      <c r="AA21" s="305" t="str">
        <f>IF(Y21="","",AM21-AN21)</f>
        <v/>
      </c>
      <c r="AB21" s="306"/>
      <c r="AC21" s="307" t="str">
        <f>IF(Y21="","",RANK(AS21,$AS$11:$AS$15,1))</f>
        <v/>
      </c>
      <c r="AD21" s="308"/>
      <c r="AK21" s="118">
        <f>COUNTIF(E21:X21,"○")</f>
        <v>0</v>
      </c>
      <c r="AL21" s="118">
        <f>COUNTIF(E21:X21,"△")</f>
        <v>0</v>
      </c>
      <c r="AM21" s="119" t="e">
        <f>N21+R21+V21+F21</f>
        <v>#VALUE!</v>
      </c>
      <c r="AN21" s="119" t="e">
        <f>P21+T21+X21+H21</f>
        <v>#VALUE!</v>
      </c>
      <c r="AP21" s="109" t="e">
        <f>100*RANK(Y21,$Y$11:$Y$15,0)</f>
        <v>#VALUE!</v>
      </c>
      <c r="AQ21" s="109" t="e">
        <f>10*RANK(AA21,$AA$11:$AA$15,0)</f>
        <v>#VALUE!</v>
      </c>
      <c r="AR21" s="109" t="e">
        <f>1*RANK(AM21,$AM$11:$AM$15,0)</f>
        <v>#VALUE!</v>
      </c>
      <c r="AS21" s="109" t="e">
        <f>SUM(AP21:AR21)</f>
        <v>#VALUE!</v>
      </c>
      <c r="AU21" s="109" t="str">
        <f>AC21</f>
        <v/>
      </c>
      <c r="AV21" s="109" t="str">
        <f>B21</f>
        <v>塚原サンクラブ</v>
      </c>
    </row>
    <row r="22" spans="2:48" ht="18" customHeight="1">
      <c r="B22" s="297" t="s">
        <v>138</v>
      </c>
      <c r="C22" s="298"/>
      <c r="D22" s="299"/>
      <c r="E22" s="117" t="str">
        <f>IF(M20="","",IF(F22&gt;H22,"○",IF(F22&lt;H22,"●","△")))</f>
        <v/>
      </c>
      <c r="F22" s="112" t="str">
        <f>IF(P20="","",P20)</f>
        <v/>
      </c>
      <c r="G22" s="112" t="s">
        <v>9</v>
      </c>
      <c r="H22" s="118" t="str">
        <f>IF(N20="","",N20)</f>
        <v/>
      </c>
      <c r="I22" s="112" t="str">
        <f>IF(M21="","",IF(J22&gt;L22,"○",IF(J22&lt;L22,"●","△")))</f>
        <v/>
      </c>
      <c r="J22" s="112" t="str">
        <f>IF(P21="","",P21)</f>
        <v/>
      </c>
      <c r="K22" s="112" t="s">
        <v>9</v>
      </c>
      <c r="L22" s="118" t="str">
        <f>IF(N21="","",N21)</f>
        <v/>
      </c>
      <c r="M22" s="300"/>
      <c r="N22" s="301"/>
      <c r="O22" s="301"/>
      <c r="P22" s="302"/>
      <c r="Q22" s="115" t="str">
        <f>IF(R22="","",IF(R22&gt;T22,"○",IF(R22&lt;T22,"●","△")))</f>
        <v/>
      </c>
      <c r="R22" s="113"/>
      <c r="S22" s="112" t="s">
        <v>9</v>
      </c>
      <c r="T22" s="116"/>
      <c r="U22" s="115" t="str">
        <f>IF(V22="","",IF(V22&gt;X22,"○",IF(V22&lt;X22,"●","△")))</f>
        <v/>
      </c>
      <c r="V22" s="113"/>
      <c r="W22" s="112" t="s">
        <v>9</v>
      </c>
      <c r="X22" s="113"/>
      <c r="Y22" s="303" t="str">
        <f>IF(Q22="","",AK22*3+AL22*1)</f>
        <v/>
      </c>
      <c r="Z22" s="304"/>
      <c r="AA22" s="305" t="str">
        <f>IF(Y22="","",AM22-AN22)</f>
        <v/>
      </c>
      <c r="AB22" s="306"/>
      <c r="AC22" s="307" t="str">
        <f>IF(Y22="","",RANK(AS22,$AS$11:$AS$15,1))</f>
        <v/>
      </c>
      <c r="AD22" s="308"/>
      <c r="AK22" s="118">
        <f>COUNTIF(E22:X22,"○")</f>
        <v>0</v>
      </c>
      <c r="AL22" s="118">
        <f>COUNTIF(E22:X22,"△")</f>
        <v>0</v>
      </c>
      <c r="AM22" s="119" t="e">
        <f>F22+R22+V22</f>
        <v>#VALUE!</v>
      </c>
      <c r="AN22" s="119" t="e">
        <f>L22+T22+X22+H22</f>
        <v>#VALUE!</v>
      </c>
      <c r="AP22" s="109" t="e">
        <f>100*RANK(Y22,$Y$11:$Y$15,0)</f>
        <v>#VALUE!</v>
      </c>
      <c r="AQ22" s="109" t="e">
        <f>10*RANK(AA22,$AA$11:$AA$15,0)</f>
        <v>#VALUE!</v>
      </c>
      <c r="AR22" s="109" t="e">
        <f>1*RANK(AM22,$AM$11:$AM$15,0)</f>
        <v>#VALUE!</v>
      </c>
      <c r="AS22" s="109" t="e">
        <f>SUM(AP22:AR22)</f>
        <v>#VALUE!</v>
      </c>
      <c r="AU22" s="109" t="str">
        <f>AC22</f>
        <v/>
      </c>
      <c r="AV22" s="109" t="str">
        <f>B22</f>
        <v>佐用フットボールクラブ</v>
      </c>
    </row>
    <row r="23" spans="2:48" ht="18" customHeight="1">
      <c r="B23" s="297" t="s">
        <v>378</v>
      </c>
      <c r="C23" s="298"/>
      <c r="D23" s="299"/>
      <c r="E23" s="117" t="str">
        <f>IF(Q20="","",IF(F23&gt;H23,"○",IF(F23&lt;H23,"●","△")))</f>
        <v/>
      </c>
      <c r="F23" s="112" t="str">
        <f>IF(T20="","",T20)</f>
        <v/>
      </c>
      <c r="G23" s="112" t="s">
        <v>9</v>
      </c>
      <c r="H23" s="118" t="str">
        <f>IF(R20="","",R20)</f>
        <v/>
      </c>
      <c r="I23" s="112" t="str">
        <f>IF(Q21="","",IF(J23&gt;L23,"○",IF(J23&lt;L23,"●","△")))</f>
        <v/>
      </c>
      <c r="J23" s="112" t="str">
        <f>IF(T21="","",T21)</f>
        <v/>
      </c>
      <c r="K23" s="112" t="s">
        <v>9</v>
      </c>
      <c r="L23" s="118" t="str">
        <f>IF(R21="","",R21)</f>
        <v/>
      </c>
      <c r="M23" s="115" t="str">
        <f>IF(Q22="","",IF(N23&gt;P23,"○",IF(N23&lt;P23,"●","△")))</f>
        <v/>
      </c>
      <c r="N23" s="112" t="str">
        <f>IF(T22="","",T22)</f>
        <v/>
      </c>
      <c r="O23" s="112" t="s">
        <v>9</v>
      </c>
      <c r="P23" s="118" t="str">
        <f>IF(R22="","",R22)</f>
        <v/>
      </c>
      <c r="Q23" s="300"/>
      <c r="R23" s="301"/>
      <c r="S23" s="301"/>
      <c r="T23" s="302"/>
      <c r="U23" s="115" t="str">
        <f>IF(V23="","",IF(V23&gt;X23,"○",IF(V23&lt;X23,"●","△")))</f>
        <v/>
      </c>
      <c r="V23" s="113"/>
      <c r="W23" s="112" t="s">
        <v>9</v>
      </c>
      <c r="X23" s="113"/>
      <c r="Y23" s="303" t="str">
        <f>IF(U23="","",AK23*3+AL23*1)</f>
        <v/>
      </c>
      <c r="Z23" s="304"/>
      <c r="AA23" s="305" t="str">
        <f>IF(Y23="","",AM23-AN23)</f>
        <v/>
      </c>
      <c r="AB23" s="306"/>
      <c r="AC23" s="307" t="str">
        <f>IF(Y23="","",RANK(AS23,$AS$11:$AS$15,1))</f>
        <v/>
      </c>
      <c r="AD23" s="308"/>
      <c r="AK23" s="118">
        <f>COUNTIF(E23:X23,"○")</f>
        <v>0</v>
      </c>
      <c r="AL23" s="118">
        <f>COUNTIF(E23:X23,"△")</f>
        <v>0</v>
      </c>
      <c r="AM23" s="119" t="e">
        <f>F23+N23+V23</f>
        <v>#VALUE!</v>
      </c>
      <c r="AN23" s="119" t="e">
        <f>P23+L23+X23+H23</f>
        <v>#VALUE!</v>
      </c>
      <c r="AP23" s="109" t="e">
        <f>100*RANK(Y23,$Y$11:$Y$15,0)</f>
        <v>#VALUE!</v>
      </c>
      <c r="AQ23" s="109" t="e">
        <f>10*RANK(AA23,$AA$11:$AA$15,0)</f>
        <v>#VALUE!</v>
      </c>
      <c r="AR23" s="109" t="e">
        <f>1*RANK(AM23,$AM$11:$AM$15,0)</f>
        <v>#VALUE!</v>
      </c>
      <c r="AS23" s="109" t="e">
        <f>SUM(AP23:AR23)</f>
        <v>#VALUE!</v>
      </c>
      <c r="AU23" s="109" t="str">
        <f>AC23</f>
        <v/>
      </c>
      <c r="AV23" s="109" t="str">
        <f>B23</f>
        <v>末広ＦＣ</v>
      </c>
    </row>
    <row r="24" spans="2:48" ht="18" customHeight="1" thickBot="1">
      <c r="B24" s="309" t="s">
        <v>139</v>
      </c>
      <c r="C24" s="310"/>
      <c r="D24" s="311"/>
      <c r="E24" s="120" t="str">
        <f>IF(U20="","",IF(F24&gt;H24,"○",IF(F24&lt;H24,"●","△")))</f>
        <v/>
      </c>
      <c r="F24" s="121" t="str">
        <f>IF(X20="","",X20)</f>
        <v/>
      </c>
      <c r="G24" s="121" t="s">
        <v>9</v>
      </c>
      <c r="H24" s="122" t="str">
        <f>IF(V20="","",V20)</f>
        <v/>
      </c>
      <c r="I24" s="121" t="str">
        <f>IF(U21="","",IF(J24&gt;L24,"○",IF(J24&lt;L24,"●","△")))</f>
        <v/>
      </c>
      <c r="J24" s="121" t="str">
        <f>IF(X21="","",X21)</f>
        <v/>
      </c>
      <c r="K24" s="121" t="s">
        <v>9</v>
      </c>
      <c r="L24" s="122" t="str">
        <f>IF(V21="","",V21)</f>
        <v/>
      </c>
      <c r="M24" s="123" t="str">
        <f>IF(U22="","",IF(N24&gt;P24,"○",IF(N24&lt;P24,"●","△")))</f>
        <v/>
      </c>
      <c r="N24" s="121" t="str">
        <f>IF(X22="","",X22)</f>
        <v/>
      </c>
      <c r="O24" s="121" t="s">
        <v>9</v>
      </c>
      <c r="P24" s="122" t="str">
        <f>IF(V22="","",V22)</f>
        <v/>
      </c>
      <c r="Q24" s="123" t="str">
        <f>IF(U23="","",IF(R24&gt;T24,"○",IF(R24&lt;T24,"●","△")))</f>
        <v/>
      </c>
      <c r="R24" s="121" t="str">
        <f>IF(X23="","",X23)</f>
        <v/>
      </c>
      <c r="S24" s="121" t="s">
        <v>9</v>
      </c>
      <c r="T24" s="122" t="str">
        <f>IF(V23="","",V23)</f>
        <v/>
      </c>
      <c r="U24" s="312"/>
      <c r="V24" s="313"/>
      <c r="W24" s="313"/>
      <c r="X24" s="313"/>
      <c r="Y24" s="314" t="str">
        <f>IF(E24="","",AK24*3+AL24*1)</f>
        <v/>
      </c>
      <c r="Z24" s="315"/>
      <c r="AA24" s="316" t="str">
        <f>IF(Y24="","",AM24-AN24)</f>
        <v/>
      </c>
      <c r="AB24" s="317"/>
      <c r="AC24" s="318" t="str">
        <f>IF(Y24="","",RANK(AS24,$AS$11:$AS$15,1))</f>
        <v/>
      </c>
      <c r="AD24" s="319"/>
      <c r="AK24" s="122">
        <f>COUNTIF(E24:X24,"○")</f>
        <v>0</v>
      </c>
      <c r="AL24" s="122">
        <f>COUNTIF(E24:X24,"△")</f>
        <v>0</v>
      </c>
      <c r="AM24" s="124" t="e">
        <f>F24+N24+R24</f>
        <v>#VALUE!</v>
      </c>
      <c r="AN24" s="124" t="e">
        <f>P24+T24+L24+H24</f>
        <v>#VALUE!</v>
      </c>
      <c r="AP24" s="109" t="e">
        <f>100*RANK(Y24,$Y$11:$Y$15,0)</f>
        <v>#VALUE!</v>
      </c>
      <c r="AQ24" s="109" t="e">
        <f>10*RANK(AA24,$AA$11:$AA$15,0)</f>
        <v>#VALUE!</v>
      </c>
      <c r="AR24" s="109" t="e">
        <f>1*RANK(AM24,$AM$11:$AM$15,0)</f>
        <v>#VALUE!</v>
      </c>
      <c r="AS24" s="109" t="e">
        <f>SUM(AP24:AR24)</f>
        <v>#VALUE!</v>
      </c>
      <c r="AU24" s="109" t="str">
        <f>AC24</f>
        <v/>
      </c>
      <c r="AV24" s="109" t="str">
        <f>B24</f>
        <v>瑞穂サッカークラブ</v>
      </c>
    </row>
    <row r="25" spans="2:48" s="9" customFormat="1" ht="7.5" customHeight="1" thickTop="1">
      <c r="B25" s="29"/>
      <c r="C25" s="29"/>
      <c r="D25" s="30"/>
      <c r="E25" s="31"/>
      <c r="F25" s="32"/>
      <c r="G25" s="30"/>
      <c r="H25" s="33"/>
      <c r="I25" s="31"/>
      <c r="J25" s="32"/>
      <c r="K25" s="30"/>
      <c r="L25" s="33"/>
      <c r="M25" s="31"/>
      <c r="N25" s="34"/>
      <c r="O25" s="30"/>
      <c r="P25" s="35"/>
      <c r="Q25" s="30"/>
      <c r="R25" s="34"/>
      <c r="S25" s="34"/>
      <c r="T25" s="34"/>
      <c r="U25" s="36"/>
      <c r="V25" s="36"/>
      <c r="W25" s="36"/>
      <c r="X25" s="36"/>
      <c r="Y25" s="36"/>
      <c r="Z25" s="36"/>
      <c r="AA25" s="37"/>
      <c r="AB25" s="37"/>
      <c r="AC25" s="37"/>
      <c r="AD25" s="38"/>
    </row>
    <row r="26" spans="2:48" s="1" customFormat="1" ht="18" customHeight="1">
      <c r="B26" s="244" t="s">
        <v>83</v>
      </c>
      <c r="C26" s="244"/>
      <c r="D26" s="244"/>
      <c r="E26" s="244"/>
      <c r="F26" s="244"/>
      <c r="G26" s="244"/>
      <c r="H26" s="244"/>
      <c r="I26" s="4"/>
      <c r="J26" s="4"/>
      <c r="K26" s="4"/>
      <c r="L26" s="4"/>
      <c r="M26" s="4"/>
      <c r="O26" s="3"/>
      <c r="Q26" s="4"/>
      <c r="S26" s="3"/>
      <c r="U26" s="4"/>
      <c r="V26" s="4"/>
      <c r="W26" s="4"/>
      <c r="X26" s="4"/>
      <c r="Y26" s="4"/>
      <c r="AH26" s="3"/>
    </row>
    <row r="27" spans="2:48" s="1" customFormat="1" ht="7.5" customHeight="1" thickBot="1">
      <c r="E27" s="2"/>
      <c r="G27" s="3"/>
      <c r="I27" s="4"/>
      <c r="J27" s="4"/>
      <c r="K27" s="4"/>
      <c r="L27" s="4"/>
      <c r="M27" s="4"/>
      <c r="O27" s="3"/>
      <c r="Q27" s="4"/>
      <c r="S27" s="3"/>
      <c r="U27" s="4"/>
      <c r="V27" s="4"/>
      <c r="W27" s="4"/>
      <c r="X27" s="4"/>
      <c r="Y27" s="4"/>
      <c r="AH27" s="3"/>
    </row>
    <row r="28" spans="2:48" s="9" customFormat="1" ht="18" customHeight="1" thickTop="1">
      <c r="B28" s="245"/>
      <c r="C28" s="246"/>
      <c r="D28" s="247"/>
      <c r="E28" s="248" t="str">
        <f>B29</f>
        <v>玉湯ＳＣ</v>
      </c>
      <c r="F28" s="249"/>
      <c r="G28" s="249"/>
      <c r="H28" s="250"/>
      <c r="I28" s="251" t="str">
        <f>B30</f>
        <v>チャクラネスト奈良</v>
      </c>
      <c r="J28" s="249"/>
      <c r="K28" s="249"/>
      <c r="L28" s="250"/>
      <c r="M28" s="251" t="str">
        <f>B31</f>
        <v>ＦＣ和田山ウイングス</v>
      </c>
      <c r="N28" s="249"/>
      <c r="O28" s="249"/>
      <c r="P28" s="250"/>
      <c r="Q28" s="251" t="str">
        <f>B32</f>
        <v>宮本ＦＣ</v>
      </c>
      <c r="R28" s="249"/>
      <c r="S28" s="249"/>
      <c r="T28" s="249"/>
      <c r="U28" s="248" t="s">
        <v>0</v>
      </c>
      <c r="V28" s="252"/>
      <c r="W28" s="251" t="s">
        <v>5</v>
      </c>
      <c r="X28" s="252"/>
      <c r="Y28" s="251" t="s">
        <v>6</v>
      </c>
      <c r="Z28" s="259"/>
      <c r="AK28" s="7" t="s">
        <v>1</v>
      </c>
      <c r="AL28" s="7" t="s">
        <v>2</v>
      </c>
      <c r="AM28" s="8" t="s">
        <v>3</v>
      </c>
      <c r="AN28" s="8" t="s">
        <v>4</v>
      </c>
      <c r="AP28" s="9" t="s">
        <v>0</v>
      </c>
      <c r="AQ28" s="9" t="s">
        <v>7</v>
      </c>
      <c r="AR28" s="9" t="s">
        <v>3</v>
      </c>
      <c r="AS28" s="9" t="s">
        <v>8</v>
      </c>
    </row>
    <row r="29" spans="2:48" s="9" customFormat="1" ht="18" customHeight="1">
      <c r="B29" s="260" t="s">
        <v>140</v>
      </c>
      <c r="C29" s="261"/>
      <c r="D29" s="262"/>
      <c r="E29" s="263"/>
      <c r="F29" s="264"/>
      <c r="G29" s="264"/>
      <c r="H29" s="265"/>
      <c r="I29" s="10" t="str">
        <f>IF(J29="","",IF(J29&gt;L29,"○",IF(J29&lt;L29,"●","△")))</f>
        <v/>
      </c>
      <c r="J29" s="11"/>
      <c r="K29" s="12" t="s">
        <v>9</v>
      </c>
      <c r="L29" s="13"/>
      <c r="M29" s="10" t="str">
        <f>IF(N29="","",IF(N29&gt;P29,"○",IF(N29&lt;P29,"●","△")))</f>
        <v/>
      </c>
      <c r="N29" s="11"/>
      <c r="O29" s="12" t="s">
        <v>9</v>
      </c>
      <c r="P29" s="13"/>
      <c r="Q29" s="10" t="str">
        <f>IF(R29="","",IF(R29&gt;T29,"○",IF(R29&lt;T29,"●","△")))</f>
        <v/>
      </c>
      <c r="R29" s="11"/>
      <c r="S29" s="12" t="s">
        <v>9</v>
      </c>
      <c r="T29" s="14"/>
      <c r="U29" s="253" t="str">
        <f>IF(I29="","",AK29*3+AL29*1)</f>
        <v/>
      </c>
      <c r="V29" s="254"/>
      <c r="W29" s="255" t="str">
        <f>IF(U29="","",AM29-AN29)</f>
        <v/>
      </c>
      <c r="X29" s="256"/>
      <c r="Y29" s="257" t="str">
        <f>IF(U29="","",RANK(AS29,$AI$11:$AI$14,1))</f>
        <v/>
      </c>
      <c r="Z29" s="258"/>
      <c r="AK29" s="15">
        <f>COUNTIF(E29:T29,"○")</f>
        <v>0</v>
      </c>
      <c r="AL29" s="15">
        <f>COUNTIF(E29:T29,"△")</f>
        <v>0</v>
      </c>
      <c r="AM29" s="16">
        <f>J29+N29+R29</f>
        <v>0</v>
      </c>
      <c r="AN29" s="16">
        <f>L29+P29+T29</f>
        <v>0</v>
      </c>
      <c r="AP29" s="9" t="e">
        <f>100*RANK(U29,$U$11:$U$14,0)</f>
        <v>#VALUE!</v>
      </c>
      <c r="AQ29" s="9" t="e">
        <f>10*RANK(W29,$AK$11:$AK$14,0)</f>
        <v>#VALUE!</v>
      </c>
      <c r="AR29" s="9" t="e">
        <f>1*RANK(AM29,$Y$11:$Y$14,0)</f>
        <v>#N/A</v>
      </c>
      <c r="AS29" s="9" t="e">
        <f>SUM(AP29:AR29)</f>
        <v>#VALUE!</v>
      </c>
      <c r="AU29" s="9" t="str">
        <f>Y29</f>
        <v/>
      </c>
      <c r="AV29" s="9" t="str">
        <f>B29</f>
        <v>玉湯ＳＣ</v>
      </c>
    </row>
    <row r="30" spans="2:48" s="9" customFormat="1" ht="18" customHeight="1">
      <c r="B30" s="260" t="s">
        <v>141</v>
      </c>
      <c r="C30" s="261"/>
      <c r="D30" s="262"/>
      <c r="E30" s="17" t="str">
        <f>IF(I29="","",IF(F30&gt;H30,"○",IF(F30&lt;H30,"●","△")))</f>
        <v/>
      </c>
      <c r="F30" s="18" t="str">
        <f>IF(L29="","",L29)</f>
        <v/>
      </c>
      <c r="G30" s="12" t="s">
        <v>9</v>
      </c>
      <c r="H30" s="19" t="str">
        <f>IF(J29="","",J29)</f>
        <v/>
      </c>
      <c r="I30" s="271"/>
      <c r="J30" s="264"/>
      <c r="K30" s="264"/>
      <c r="L30" s="265"/>
      <c r="M30" s="10" t="str">
        <f>IF(N30="","",IF(N30&gt;P30,"○",IF(N30&lt;P30,"●","△")))</f>
        <v/>
      </c>
      <c r="N30" s="11"/>
      <c r="O30" s="12" t="s">
        <v>9</v>
      </c>
      <c r="P30" s="13"/>
      <c r="Q30" s="10" t="str">
        <f>IF(R30="","",IF(R30&gt;T30,"○",IF(R30&lt;T30,"●","△")))</f>
        <v/>
      </c>
      <c r="R30" s="11"/>
      <c r="S30" s="12" t="s">
        <v>9</v>
      </c>
      <c r="T30" s="14"/>
      <c r="U30" s="253" t="str">
        <f>IF(M30="","",AK30*3+AL30*1)</f>
        <v/>
      </c>
      <c r="V30" s="254"/>
      <c r="W30" s="255" t="str">
        <f>IF(U30="","",AM30-AN30)</f>
        <v/>
      </c>
      <c r="X30" s="256"/>
      <c r="Y30" s="257" t="str">
        <f>IF(U30="","",RANK(AS30,$AI$11:$AI$14,1))</f>
        <v/>
      </c>
      <c r="Z30" s="258"/>
      <c r="AK30" s="15">
        <f>COUNTIF(E30:T30,"○")</f>
        <v>0</v>
      </c>
      <c r="AL30" s="15">
        <f>COUNTIF(E30:T30,"△")</f>
        <v>0</v>
      </c>
      <c r="AM30" s="16" t="e">
        <f>F30+N30+R30</f>
        <v>#VALUE!</v>
      </c>
      <c r="AN30" s="16" t="e">
        <f>H30+P30+T30</f>
        <v>#VALUE!</v>
      </c>
      <c r="AP30" s="9" t="e">
        <f>100*RANK(U30,$U$11:$U$14,0)</f>
        <v>#VALUE!</v>
      </c>
      <c r="AQ30" s="9" t="e">
        <f>10*RANK(W30,$AK$11:$AK$14,0)</f>
        <v>#VALUE!</v>
      </c>
      <c r="AR30" s="9" t="e">
        <f>1*RANK(AM30,$Y$11:$Y$14,0)</f>
        <v>#VALUE!</v>
      </c>
      <c r="AS30" s="9" t="e">
        <f>SUM(AP30:AR30)</f>
        <v>#VALUE!</v>
      </c>
      <c r="AU30" s="9" t="str">
        <f>Y30</f>
        <v/>
      </c>
      <c r="AV30" s="9" t="str">
        <f>B30</f>
        <v>チャクラネスト奈良</v>
      </c>
    </row>
    <row r="31" spans="2:48" s="9" customFormat="1" ht="18" customHeight="1">
      <c r="B31" s="260" t="s">
        <v>142</v>
      </c>
      <c r="C31" s="261"/>
      <c r="D31" s="262"/>
      <c r="E31" s="17" t="str">
        <f>IF(M29="","",IF(F31&gt;H31,"○",IF(F31&lt;H31,"●","△")))</f>
        <v/>
      </c>
      <c r="F31" s="18" t="str">
        <f>IF(P29="","",P29)</f>
        <v/>
      </c>
      <c r="G31" s="12" t="s">
        <v>9</v>
      </c>
      <c r="H31" s="19" t="str">
        <f>IF(N29="","",N29)</f>
        <v/>
      </c>
      <c r="I31" s="10" t="str">
        <f>IF(M30="","",IF(J31&gt;L31,"○",IF(J31&lt;L31,"●","△")))</f>
        <v/>
      </c>
      <c r="J31" s="18" t="str">
        <f>IF(P30="","",P30)</f>
        <v/>
      </c>
      <c r="K31" s="12" t="s">
        <v>9</v>
      </c>
      <c r="L31" s="19" t="str">
        <f>IF(N30="","",N30)</f>
        <v/>
      </c>
      <c r="M31" s="271"/>
      <c r="N31" s="264"/>
      <c r="O31" s="264"/>
      <c r="P31" s="265"/>
      <c r="Q31" s="10" t="str">
        <f>IF(R31="","",IF(R31&gt;T31,"○",IF(R31&lt;T31,"●","△")))</f>
        <v/>
      </c>
      <c r="R31" s="20"/>
      <c r="S31" s="12" t="s">
        <v>9</v>
      </c>
      <c r="T31" s="14"/>
      <c r="U31" s="253" t="str">
        <f>IF(Q31="","",AK31*3+AL31*1)</f>
        <v/>
      </c>
      <c r="V31" s="254"/>
      <c r="W31" s="255" t="str">
        <f>IF(U31="","",AM31-AN31)</f>
        <v/>
      </c>
      <c r="X31" s="256"/>
      <c r="Y31" s="257" t="str">
        <f>IF(U31="","",RANK(AS31,$AI$11:$AI$14,1))</f>
        <v/>
      </c>
      <c r="Z31" s="258"/>
      <c r="AK31" s="15">
        <f>COUNTIF(E31:T31,"○")</f>
        <v>0</v>
      </c>
      <c r="AL31" s="15">
        <f>COUNTIF(E31:T31,"△")</f>
        <v>0</v>
      </c>
      <c r="AM31" s="16" t="e">
        <f>F31+J31+R31</f>
        <v>#VALUE!</v>
      </c>
      <c r="AN31" s="16" t="e">
        <f>H31+L31+T31</f>
        <v>#VALUE!</v>
      </c>
      <c r="AP31" s="9" t="e">
        <f>100*RANK(U31,$U$11:$U$14,0)</f>
        <v>#VALUE!</v>
      </c>
      <c r="AQ31" s="9" t="e">
        <f>10*RANK(W31,$AK$11:$AK$14,0)</f>
        <v>#VALUE!</v>
      </c>
      <c r="AR31" s="9" t="e">
        <f>1*RANK(AM31,$Y$11:$Y$14,0)</f>
        <v>#VALUE!</v>
      </c>
      <c r="AS31" s="9" t="e">
        <f>SUM(AP31:AR31)</f>
        <v>#VALUE!</v>
      </c>
      <c r="AU31" s="9" t="str">
        <f>Y31</f>
        <v/>
      </c>
      <c r="AV31" s="9" t="str">
        <f>B31</f>
        <v>ＦＣ和田山ウイングス</v>
      </c>
    </row>
    <row r="32" spans="2:48" s="9" customFormat="1" ht="18" customHeight="1" thickBot="1">
      <c r="B32" s="272" t="s">
        <v>143</v>
      </c>
      <c r="C32" s="273"/>
      <c r="D32" s="274"/>
      <c r="E32" s="21" t="str">
        <f>IF(Q29="","",IF(F32&gt;H32,"○",IF(F32&lt;H32,"●","△")))</f>
        <v/>
      </c>
      <c r="F32" s="22" t="str">
        <f>IF(T29="","",T29)</f>
        <v/>
      </c>
      <c r="G32" s="23" t="s">
        <v>9</v>
      </c>
      <c r="H32" s="24" t="str">
        <f>IF(R29="","",R29)</f>
        <v/>
      </c>
      <c r="I32" s="25" t="str">
        <f>IF(Q30="","",IF(J32&gt;L32,"○",IF(J32&lt;L32,"●","△")))</f>
        <v/>
      </c>
      <c r="J32" s="22" t="str">
        <f>IF(T30="","",T30)</f>
        <v/>
      </c>
      <c r="K32" s="23" t="s">
        <v>9</v>
      </c>
      <c r="L32" s="24" t="str">
        <f>IF(R30="","",R30)</f>
        <v/>
      </c>
      <c r="M32" s="25" t="str">
        <f>IF(Q31="","",IF(N32&gt;P32,"○",IF(N32&lt;P32,"●","△")))</f>
        <v/>
      </c>
      <c r="N32" s="26" t="str">
        <f>IF(T31="","",T31)</f>
        <v/>
      </c>
      <c r="O32" s="23" t="s">
        <v>9</v>
      </c>
      <c r="P32" s="24" t="str">
        <f>IF(R31="","",R31)</f>
        <v/>
      </c>
      <c r="Q32" s="275"/>
      <c r="R32" s="276"/>
      <c r="S32" s="276"/>
      <c r="T32" s="276"/>
      <c r="U32" s="277" t="str">
        <f>IF(E32="","",AK32*3+AL32*1)</f>
        <v/>
      </c>
      <c r="V32" s="278"/>
      <c r="W32" s="266" t="str">
        <f>IF(U32="","",AM32-AN32)</f>
        <v/>
      </c>
      <c r="X32" s="267"/>
      <c r="Y32" s="268" t="str">
        <f>IF(U32="","",RANK(AS32,$AI$11:$AI$14,1))</f>
        <v/>
      </c>
      <c r="Z32" s="269"/>
      <c r="AK32" s="27">
        <f>COUNTIF(E32:T32,"○")</f>
        <v>0</v>
      </c>
      <c r="AL32" s="27">
        <f>COUNTIF(E32:T32,"△")</f>
        <v>0</v>
      </c>
      <c r="AM32" s="28" t="e">
        <f>F32+J32+N32</f>
        <v>#VALUE!</v>
      </c>
      <c r="AN32" s="28" t="e">
        <f>H32+L32+P32</f>
        <v>#VALUE!</v>
      </c>
      <c r="AP32" s="9" t="e">
        <f>100*RANK(U32,$U$11:$U$14,0)</f>
        <v>#VALUE!</v>
      </c>
      <c r="AQ32" s="9" t="e">
        <f>10*RANK(W32,$AK$11:$AK$14,0)</f>
        <v>#VALUE!</v>
      </c>
      <c r="AR32" s="9" t="e">
        <f>1*RANK(AM32,$Y$11:$Y$14,0)</f>
        <v>#VALUE!</v>
      </c>
      <c r="AS32" s="9" t="e">
        <f>SUM(AP32:AR32)</f>
        <v>#VALUE!</v>
      </c>
      <c r="AU32" s="9" t="str">
        <f>Y32</f>
        <v/>
      </c>
      <c r="AV32" s="9" t="str">
        <f>B32</f>
        <v>宮本ＦＣ</v>
      </c>
    </row>
    <row r="33" spans="2:48" s="9" customFormat="1" ht="7.5" customHeight="1" thickTop="1">
      <c r="B33" s="29"/>
      <c r="C33" s="29"/>
      <c r="D33" s="30"/>
      <c r="E33" s="31"/>
      <c r="F33" s="32"/>
      <c r="G33" s="30"/>
      <c r="H33" s="33"/>
      <c r="I33" s="31"/>
      <c r="J33" s="32"/>
      <c r="K33" s="30"/>
      <c r="L33" s="33"/>
      <c r="M33" s="31"/>
      <c r="N33" s="34"/>
      <c r="O33" s="30"/>
      <c r="P33" s="35"/>
      <c r="Q33" s="30"/>
      <c r="R33" s="34"/>
      <c r="S33" s="34"/>
      <c r="T33" s="34"/>
      <c r="U33" s="36"/>
      <c r="V33" s="36"/>
      <c r="W33" s="36"/>
      <c r="X33" s="36"/>
      <c r="Y33" s="36"/>
      <c r="Z33" s="36"/>
      <c r="AA33" s="37"/>
      <c r="AB33" s="37"/>
      <c r="AC33" s="37"/>
      <c r="AD33" s="38"/>
    </row>
    <row r="34" spans="2:48" s="9" customFormat="1" ht="18" customHeight="1">
      <c r="B34" s="270" t="s">
        <v>84</v>
      </c>
      <c r="C34" s="270"/>
      <c r="D34" s="270"/>
      <c r="E34" s="270"/>
      <c r="F34" s="270"/>
      <c r="G34" s="270"/>
      <c r="H34" s="270"/>
      <c r="J34" s="39"/>
      <c r="L34" s="40"/>
      <c r="N34" s="39"/>
      <c r="P34" s="40"/>
      <c r="Q34" s="40"/>
      <c r="R34" s="40"/>
      <c r="S34" s="40"/>
      <c r="T34" s="40"/>
    </row>
    <row r="35" spans="2:48" s="9" customFormat="1" ht="7.5" customHeight="1" thickBot="1">
      <c r="F35" s="39"/>
      <c r="H35" s="40"/>
      <c r="J35" s="39"/>
      <c r="L35" s="40"/>
      <c r="N35" s="39"/>
      <c r="P35" s="40"/>
      <c r="Q35" s="40"/>
      <c r="R35" s="40"/>
      <c r="S35" s="40"/>
      <c r="T35" s="40"/>
    </row>
    <row r="36" spans="2:48" s="9" customFormat="1" ht="18" customHeight="1" thickTop="1">
      <c r="B36" s="245"/>
      <c r="C36" s="246"/>
      <c r="D36" s="247"/>
      <c r="E36" s="248" t="str">
        <f>B37</f>
        <v>Ｌｉｂｅｒｏ　ＦＣ　ジュニア</v>
      </c>
      <c r="F36" s="249"/>
      <c r="G36" s="249"/>
      <c r="H36" s="250"/>
      <c r="I36" s="251" t="str">
        <f>B38</f>
        <v>野畑ＪＦＣ</v>
      </c>
      <c r="J36" s="249"/>
      <c r="K36" s="249"/>
      <c r="L36" s="250"/>
      <c r="M36" s="251" t="str">
        <f>B39</f>
        <v>神野ＳＣ</v>
      </c>
      <c r="N36" s="249"/>
      <c r="O36" s="249"/>
      <c r="P36" s="250"/>
      <c r="Q36" s="251" t="str">
        <f>B40</f>
        <v>駒ヶ林ＦＣ</v>
      </c>
      <c r="R36" s="249"/>
      <c r="S36" s="249"/>
      <c r="T36" s="249"/>
      <c r="U36" s="248" t="s">
        <v>0</v>
      </c>
      <c r="V36" s="252"/>
      <c r="W36" s="251" t="s">
        <v>5</v>
      </c>
      <c r="X36" s="252"/>
      <c r="Y36" s="251" t="s">
        <v>6</v>
      </c>
      <c r="Z36" s="259"/>
      <c r="AK36" s="7" t="s">
        <v>1</v>
      </c>
      <c r="AL36" s="7" t="s">
        <v>2</v>
      </c>
      <c r="AM36" s="8" t="s">
        <v>3</v>
      </c>
      <c r="AN36" s="8" t="s">
        <v>4</v>
      </c>
      <c r="AP36" s="9" t="s">
        <v>0</v>
      </c>
      <c r="AQ36" s="9" t="s">
        <v>7</v>
      </c>
      <c r="AR36" s="9" t="s">
        <v>3</v>
      </c>
      <c r="AS36" s="9" t="s">
        <v>8</v>
      </c>
    </row>
    <row r="37" spans="2:48" s="9" customFormat="1" ht="18" customHeight="1">
      <c r="B37" s="260" t="s">
        <v>144</v>
      </c>
      <c r="C37" s="261"/>
      <c r="D37" s="262"/>
      <c r="E37" s="263"/>
      <c r="F37" s="264"/>
      <c r="G37" s="264"/>
      <c r="H37" s="265"/>
      <c r="I37" s="10" t="str">
        <f>IF(J37="","",IF(J37&gt;L37,"○",IF(J37&lt;L37,"●","△")))</f>
        <v/>
      </c>
      <c r="J37" s="11"/>
      <c r="K37" s="12" t="s">
        <v>9</v>
      </c>
      <c r="L37" s="13"/>
      <c r="M37" s="10" t="str">
        <f>IF(N37="","",IF(N37&gt;P37,"○",IF(N37&lt;P37,"●","△")))</f>
        <v/>
      </c>
      <c r="N37" s="11"/>
      <c r="O37" s="12" t="s">
        <v>9</v>
      </c>
      <c r="P37" s="13"/>
      <c r="Q37" s="10" t="str">
        <f>IF(R37="","",IF(R37&gt;T37,"○",IF(R37&lt;T37,"●","△")))</f>
        <v/>
      </c>
      <c r="R37" s="11"/>
      <c r="S37" s="12" t="s">
        <v>9</v>
      </c>
      <c r="T37" s="14"/>
      <c r="U37" s="253" t="str">
        <f>IF(I37="","",AK37*3+AL37*1)</f>
        <v/>
      </c>
      <c r="V37" s="254"/>
      <c r="W37" s="255" t="str">
        <f>IF(U37="","",AM37-AN37)</f>
        <v/>
      </c>
      <c r="X37" s="256"/>
      <c r="Y37" s="257" t="str">
        <f>IF(U37="","",RANK(AS37,$AI$19:$AI$22,1))</f>
        <v/>
      </c>
      <c r="Z37" s="258"/>
      <c r="AK37" s="15">
        <f>COUNTIF(E37:T37,"○")</f>
        <v>0</v>
      </c>
      <c r="AL37" s="15">
        <f>COUNTIF(E37:T37,"△")</f>
        <v>0</v>
      </c>
      <c r="AM37" s="16">
        <f>J37+N37+R37</f>
        <v>0</v>
      </c>
      <c r="AN37" s="16">
        <f>L37+P37+T37</f>
        <v>0</v>
      </c>
      <c r="AP37" s="9" t="e">
        <f>100*RANK(U37,$U$19:$U$22,0)</f>
        <v>#VALUE!</v>
      </c>
      <c r="AQ37" s="9" t="e">
        <f>10*RANK(W37,$AK$19:$AK$22,0)</f>
        <v>#VALUE!</v>
      </c>
      <c r="AR37" s="9" t="e">
        <f>1*RANK(AM37,$Y$19:$Y$22,0)</f>
        <v>#N/A</v>
      </c>
      <c r="AS37" s="9" t="e">
        <f>SUM(AP37:AR37)</f>
        <v>#VALUE!</v>
      </c>
      <c r="AU37" s="9" t="str">
        <f>Y37</f>
        <v/>
      </c>
      <c r="AV37" s="9" t="str">
        <f>B37</f>
        <v>Ｌｉｂｅｒｏ　ＦＣ　ジュニア</v>
      </c>
    </row>
    <row r="38" spans="2:48" s="9" customFormat="1" ht="18" customHeight="1">
      <c r="B38" s="260" t="s">
        <v>145</v>
      </c>
      <c r="C38" s="261"/>
      <c r="D38" s="262"/>
      <c r="E38" s="17" t="str">
        <f>IF(I37="","",IF(F38&gt;H38,"○",IF(F38&lt;H38,"●","△")))</f>
        <v/>
      </c>
      <c r="F38" s="18" t="str">
        <f>IF(L37="","",L37)</f>
        <v/>
      </c>
      <c r="G38" s="12" t="s">
        <v>9</v>
      </c>
      <c r="H38" s="19" t="str">
        <f>IF(J37="","",J37)</f>
        <v/>
      </c>
      <c r="I38" s="271"/>
      <c r="J38" s="264"/>
      <c r="K38" s="264"/>
      <c r="L38" s="265"/>
      <c r="M38" s="10" t="str">
        <f>IF(N38="","",IF(N38&gt;P38,"○",IF(N38&lt;P38,"●","△")))</f>
        <v/>
      </c>
      <c r="N38" s="11"/>
      <c r="O38" s="12" t="s">
        <v>9</v>
      </c>
      <c r="P38" s="13"/>
      <c r="Q38" s="10" t="str">
        <f>IF(R38="","",IF(R38&gt;T38,"○",IF(R38&lt;T38,"●","△")))</f>
        <v/>
      </c>
      <c r="R38" s="11"/>
      <c r="S38" s="12" t="s">
        <v>9</v>
      </c>
      <c r="T38" s="14"/>
      <c r="U38" s="253" t="str">
        <f>IF(M38="","",AK38*3+AL38*1)</f>
        <v/>
      </c>
      <c r="V38" s="254"/>
      <c r="W38" s="255" t="str">
        <f>IF(U38="","",AM38-AN38)</f>
        <v/>
      </c>
      <c r="X38" s="256"/>
      <c r="Y38" s="257" t="str">
        <f>IF(U38="","",RANK(AS38,$AI$19:$AI$22,1))</f>
        <v/>
      </c>
      <c r="Z38" s="258"/>
      <c r="AK38" s="15">
        <f>COUNTIF(E38:T38,"○")</f>
        <v>0</v>
      </c>
      <c r="AL38" s="15">
        <f>COUNTIF(E38:T38,"△")</f>
        <v>0</v>
      </c>
      <c r="AM38" s="16" t="e">
        <f>F38+N38+R38</f>
        <v>#VALUE!</v>
      </c>
      <c r="AN38" s="16" t="e">
        <f>H38+P38+T38</f>
        <v>#VALUE!</v>
      </c>
      <c r="AP38" s="9" t="e">
        <f>100*RANK(U38,$U$19:$U$22,0)</f>
        <v>#VALUE!</v>
      </c>
      <c r="AQ38" s="9" t="e">
        <f>10*RANK(W38,$AK$19:$AK$22,0)</f>
        <v>#VALUE!</v>
      </c>
      <c r="AR38" s="9" t="e">
        <f>1*RANK(AM38,$Y$19:$Y$22,0)</f>
        <v>#VALUE!</v>
      </c>
      <c r="AS38" s="9" t="e">
        <f>SUM(AP38:AR38)</f>
        <v>#VALUE!</v>
      </c>
      <c r="AU38" s="9" t="str">
        <f>Y38</f>
        <v/>
      </c>
      <c r="AV38" s="9" t="str">
        <f>B38</f>
        <v>野畑ＪＦＣ</v>
      </c>
    </row>
    <row r="39" spans="2:48" s="9" customFormat="1" ht="18" customHeight="1">
      <c r="B39" s="260" t="s">
        <v>146</v>
      </c>
      <c r="C39" s="261"/>
      <c r="D39" s="262"/>
      <c r="E39" s="17" t="str">
        <f>IF(M37="","",IF(F39&gt;H39,"○",IF(F39&lt;H39,"●","△")))</f>
        <v/>
      </c>
      <c r="F39" s="18" t="str">
        <f>IF(P37="","",P37)</f>
        <v/>
      </c>
      <c r="G39" s="12" t="s">
        <v>9</v>
      </c>
      <c r="H39" s="19" t="str">
        <f>IF(N37="","",N37)</f>
        <v/>
      </c>
      <c r="I39" s="10" t="str">
        <f>IF(M38="","",IF(J39&gt;L39,"○",IF(J39&lt;L39,"●","△")))</f>
        <v/>
      </c>
      <c r="J39" s="18" t="str">
        <f>IF(P38="","",P38)</f>
        <v/>
      </c>
      <c r="K39" s="12" t="s">
        <v>9</v>
      </c>
      <c r="L39" s="19" t="str">
        <f>IF(N38="","",N38)</f>
        <v/>
      </c>
      <c r="M39" s="271"/>
      <c r="N39" s="264"/>
      <c r="O39" s="264"/>
      <c r="P39" s="265"/>
      <c r="Q39" s="10" t="str">
        <f>IF(R39="","",IF(R39&gt;T39,"○",IF(R39&lt;T39,"●","△")))</f>
        <v/>
      </c>
      <c r="R39" s="20"/>
      <c r="S39" s="12" t="s">
        <v>9</v>
      </c>
      <c r="T39" s="14"/>
      <c r="U39" s="253" t="str">
        <f>IF(Q39="","",AK39*3+AL39*1)</f>
        <v/>
      </c>
      <c r="V39" s="254"/>
      <c r="W39" s="255" t="str">
        <f>IF(U39="","",AM39-AN39)</f>
        <v/>
      </c>
      <c r="X39" s="256"/>
      <c r="Y39" s="257" t="str">
        <f>IF(U39="","",RANK(AS39,$AI$19:$AI$22,1))</f>
        <v/>
      </c>
      <c r="Z39" s="258"/>
      <c r="AK39" s="15">
        <f>COUNTIF(E39:T39,"○")</f>
        <v>0</v>
      </c>
      <c r="AL39" s="15">
        <f>COUNTIF(E39:T39,"△")</f>
        <v>0</v>
      </c>
      <c r="AM39" s="16" t="e">
        <f>F39+J39+R39</f>
        <v>#VALUE!</v>
      </c>
      <c r="AN39" s="16" t="e">
        <f>H39+L39+T39</f>
        <v>#VALUE!</v>
      </c>
      <c r="AP39" s="9" t="e">
        <f>100*RANK(U39,$U$19:$U$22,0)</f>
        <v>#VALUE!</v>
      </c>
      <c r="AQ39" s="9" t="e">
        <f>10*RANK(W39,$AK$19:$AK$22,0)</f>
        <v>#VALUE!</v>
      </c>
      <c r="AR39" s="9" t="e">
        <f>1*RANK(AM39,$Y$19:$Y$22,0)</f>
        <v>#VALUE!</v>
      </c>
      <c r="AS39" s="9" t="e">
        <f>SUM(AP39:AR39)</f>
        <v>#VALUE!</v>
      </c>
      <c r="AU39" s="9" t="str">
        <f>Y39</f>
        <v/>
      </c>
      <c r="AV39" s="9" t="str">
        <f>B39</f>
        <v>神野ＳＣ</v>
      </c>
    </row>
    <row r="40" spans="2:48" s="9" customFormat="1" ht="18" customHeight="1" thickBot="1">
      <c r="B40" s="272" t="s">
        <v>147</v>
      </c>
      <c r="C40" s="273"/>
      <c r="D40" s="274"/>
      <c r="E40" s="21" t="str">
        <f>IF(Q37="","",IF(F40&gt;H40,"○",IF(F40&lt;H40,"●","△")))</f>
        <v/>
      </c>
      <c r="F40" s="22" t="str">
        <f>IF(T37="","",T37)</f>
        <v/>
      </c>
      <c r="G40" s="23" t="s">
        <v>9</v>
      </c>
      <c r="H40" s="24" t="str">
        <f>IF(R37="","",R37)</f>
        <v/>
      </c>
      <c r="I40" s="25" t="str">
        <f>IF(Q38="","",IF(J40&gt;L40,"○",IF(J40&lt;L40,"●","△")))</f>
        <v/>
      </c>
      <c r="J40" s="22" t="str">
        <f>IF(T38="","",T38)</f>
        <v/>
      </c>
      <c r="K40" s="23" t="s">
        <v>9</v>
      </c>
      <c r="L40" s="24" t="str">
        <f>IF(R38="","",R38)</f>
        <v/>
      </c>
      <c r="M40" s="25" t="str">
        <f>IF(Q39="","",IF(N40&gt;P40,"○",IF(N40&lt;P40,"●","△")))</f>
        <v/>
      </c>
      <c r="N40" s="26" t="str">
        <f>IF(T39="","",T39)</f>
        <v/>
      </c>
      <c r="O40" s="23" t="s">
        <v>9</v>
      </c>
      <c r="P40" s="24" t="str">
        <f>IF(R39="","",R39)</f>
        <v/>
      </c>
      <c r="Q40" s="275"/>
      <c r="R40" s="276"/>
      <c r="S40" s="276"/>
      <c r="T40" s="276"/>
      <c r="U40" s="277" t="str">
        <f>IF(E40="","",AK40*3+AL40*1)</f>
        <v/>
      </c>
      <c r="V40" s="278"/>
      <c r="W40" s="266" t="str">
        <f>IF(U40="","",AM40-AN40)</f>
        <v/>
      </c>
      <c r="X40" s="267"/>
      <c r="Y40" s="268" t="str">
        <f>IF(U40="","",RANK(AS40,$AI$19:$AI$22,1))</f>
        <v/>
      </c>
      <c r="Z40" s="269"/>
      <c r="AK40" s="27">
        <f>COUNTIF(E40:T40,"○")</f>
        <v>0</v>
      </c>
      <c r="AL40" s="27">
        <f>COUNTIF(E40:T40,"△")</f>
        <v>0</v>
      </c>
      <c r="AM40" s="28" t="e">
        <f>F40+J40+N40</f>
        <v>#VALUE!</v>
      </c>
      <c r="AN40" s="28" t="e">
        <f>H40+L40+P40</f>
        <v>#VALUE!</v>
      </c>
      <c r="AP40" s="9" t="e">
        <f>100*RANK(U40,$U$19:$U$22,0)</f>
        <v>#VALUE!</v>
      </c>
      <c r="AQ40" s="9" t="e">
        <f>10*RANK(W40,$AK$19:$AK$22,0)</f>
        <v>#VALUE!</v>
      </c>
      <c r="AR40" s="9" t="e">
        <f>1*RANK(AM40,$Y$19:$Y$22,0)</f>
        <v>#VALUE!</v>
      </c>
      <c r="AS40" s="9" t="e">
        <f>SUM(AP40:AR40)</f>
        <v>#VALUE!</v>
      </c>
      <c r="AU40" s="9" t="str">
        <f>Y40</f>
        <v/>
      </c>
      <c r="AV40" s="9" t="str">
        <f>B40</f>
        <v>駒ヶ林ＦＣ</v>
      </c>
    </row>
    <row r="41" spans="2:48" s="9" customFormat="1" ht="7.5" customHeight="1" thickTop="1">
      <c r="B41" s="29"/>
      <c r="C41" s="29"/>
      <c r="D41" s="30"/>
      <c r="E41" s="31"/>
      <c r="F41" s="32"/>
      <c r="G41" s="30"/>
      <c r="H41" s="33"/>
      <c r="I41" s="31"/>
      <c r="J41" s="32"/>
      <c r="K41" s="30"/>
      <c r="L41" s="33"/>
      <c r="M41" s="31"/>
      <c r="N41" s="34"/>
      <c r="O41" s="30"/>
      <c r="P41" s="35"/>
      <c r="Q41" s="30"/>
      <c r="R41" s="34"/>
      <c r="S41" s="34"/>
      <c r="T41" s="34"/>
      <c r="U41" s="36"/>
      <c r="V41" s="36"/>
      <c r="W41" s="36"/>
      <c r="X41" s="36"/>
      <c r="Y41" s="36"/>
      <c r="Z41" s="36"/>
      <c r="AA41" s="37"/>
      <c r="AB41" s="37"/>
      <c r="AC41" s="37"/>
      <c r="AD41" s="38"/>
    </row>
    <row r="42" spans="2:48" s="9" customFormat="1" ht="18" customHeight="1">
      <c r="B42" s="291" t="s">
        <v>108</v>
      </c>
      <c r="C42" s="291"/>
      <c r="D42" s="291"/>
      <c r="E42" s="291"/>
      <c r="F42" s="291"/>
      <c r="G42" s="291"/>
      <c r="H42" s="291"/>
      <c r="J42" s="39"/>
      <c r="L42" s="40"/>
      <c r="N42" s="39"/>
      <c r="P42" s="40"/>
      <c r="Q42" s="40"/>
      <c r="R42" s="40"/>
      <c r="S42" s="40"/>
      <c r="T42" s="40"/>
    </row>
    <row r="43" spans="2:48" s="9" customFormat="1" ht="7.5" customHeight="1" thickBot="1">
      <c r="F43" s="39"/>
      <c r="H43" s="40"/>
      <c r="J43" s="39"/>
      <c r="L43" s="40"/>
      <c r="N43" s="39"/>
      <c r="P43" s="40"/>
      <c r="Q43" s="40"/>
      <c r="R43" s="40"/>
      <c r="S43" s="40"/>
      <c r="T43" s="40"/>
    </row>
    <row r="44" spans="2:48" s="9" customFormat="1" ht="21" customHeight="1" thickBot="1">
      <c r="B44" s="41" t="s">
        <v>85</v>
      </c>
      <c r="C44" s="42" t="s">
        <v>86</v>
      </c>
      <c r="D44" s="281" t="s">
        <v>87</v>
      </c>
      <c r="E44" s="282"/>
      <c r="F44" s="283"/>
      <c r="G44" s="281" t="s">
        <v>88</v>
      </c>
      <c r="H44" s="282"/>
      <c r="I44" s="283"/>
      <c r="J44" s="284" t="s">
        <v>89</v>
      </c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96"/>
      <c r="AA44" s="281" t="s">
        <v>90</v>
      </c>
      <c r="AB44" s="282"/>
      <c r="AC44" s="282"/>
      <c r="AD44" s="283"/>
    </row>
    <row r="45" spans="2:48" s="9" customFormat="1" ht="21" customHeight="1" thickBot="1">
      <c r="B45" s="41" t="s">
        <v>91</v>
      </c>
      <c r="C45" s="44">
        <v>0.40972222222222227</v>
      </c>
      <c r="D45" s="281" t="s">
        <v>175</v>
      </c>
      <c r="E45" s="282"/>
      <c r="F45" s="283"/>
      <c r="G45" s="281" t="s">
        <v>113</v>
      </c>
      <c r="H45" s="282"/>
      <c r="I45" s="283"/>
      <c r="J45" s="286" t="str">
        <f>B11</f>
        <v>南輝サッカースポーツ少年団</v>
      </c>
      <c r="K45" s="287"/>
      <c r="L45" s="287"/>
      <c r="M45" s="287"/>
      <c r="N45" s="287"/>
      <c r="O45" s="287"/>
      <c r="P45" s="43"/>
      <c r="Q45" s="45"/>
      <c r="R45" s="43" t="s">
        <v>93</v>
      </c>
      <c r="S45" s="43"/>
      <c r="T45" s="43"/>
      <c r="U45" s="287" t="str">
        <f>B12</f>
        <v>福知山サッカースポーツ少年団</v>
      </c>
      <c r="V45" s="287"/>
      <c r="W45" s="287"/>
      <c r="X45" s="287"/>
      <c r="Y45" s="287"/>
      <c r="Z45" s="287"/>
      <c r="AA45" s="286" t="s">
        <v>246</v>
      </c>
      <c r="AB45" s="287"/>
      <c r="AC45" s="287"/>
      <c r="AD45" s="288"/>
    </row>
    <row r="46" spans="2:48" s="9" customFormat="1" ht="21" customHeight="1" thickBot="1">
      <c r="B46" s="41" t="s">
        <v>94</v>
      </c>
      <c r="C46" s="44">
        <v>0.4375</v>
      </c>
      <c r="D46" s="281" t="s">
        <v>175</v>
      </c>
      <c r="E46" s="282"/>
      <c r="F46" s="283"/>
      <c r="G46" s="281" t="s">
        <v>113</v>
      </c>
      <c r="H46" s="282"/>
      <c r="I46" s="283"/>
      <c r="J46" s="286" t="str">
        <f>B12</f>
        <v>福知山サッカースポーツ少年団</v>
      </c>
      <c r="K46" s="287"/>
      <c r="L46" s="287"/>
      <c r="M46" s="287"/>
      <c r="N46" s="287"/>
      <c r="O46" s="287"/>
      <c r="P46" s="43"/>
      <c r="Q46" s="45"/>
      <c r="R46" s="43" t="s">
        <v>93</v>
      </c>
      <c r="S46" s="43"/>
      <c r="T46" s="125"/>
      <c r="U46" s="287" t="str">
        <f>B13</f>
        <v>フェルネーロＳＣ</v>
      </c>
      <c r="V46" s="287"/>
      <c r="W46" s="287"/>
      <c r="X46" s="287"/>
      <c r="Y46" s="287"/>
      <c r="Z46" s="287"/>
      <c r="AA46" s="286" t="s">
        <v>247</v>
      </c>
      <c r="AB46" s="287"/>
      <c r="AC46" s="287"/>
      <c r="AD46" s="288"/>
    </row>
    <row r="47" spans="2:48" s="9" customFormat="1" ht="21" customHeight="1" thickBot="1">
      <c r="B47" s="41" t="s">
        <v>95</v>
      </c>
      <c r="C47" s="44">
        <v>0.46527777777777773</v>
      </c>
      <c r="D47" s="281" t="s">
        <v>175</v>
      </c>
      <c r="E47" s="282"/>
      <c r="F47" s="283"/>
      <c r="G47" s="281" t="s">
        <v>114</v>
      </c>
      <c r="H47" s="282"/>
      <c r="I47" s="283"/>
      <c r="J47" s="286" t="str">
        <f>B11</f>
        <v>南輝サッカースポーツ少年団</v>
      </c>
      <c r="K47" s="287"/>
      <c r="L47" s="287"/>
      <c r="M47" s="287"/>
      <c r="N47" s="287"/>
      <c r="O47" s="287"/>
      <c r="P47" s="43"/>
      <c r="Q47" s="45"/>
      <c r="R47" s="43" t="s">
        <v>93</v>
      </c>
      <c r="S47" s="43"/>
      <c r="T47" s="125"/>
      <c r="U47" s="287" t="str">
        <f>B13</f>
        <v>フェルネーロＳＣ</v>
      </c>
      <c r="V47" s="287"/>
      <c r="W47" s="287"/>
      <c r="X47" s="287"/>
      <c r="Y47" s="287"/>
      <c r="Z47" s="287"/>
      <c r="AA47" s="286" t="s">
        <v>248</v>
      </c>
      <c r="AB47" s="287"/>
      <c r="AC47" s="287"/>
      <c r="AD47" s="288"/>
    </row>
    <row r="48" spans="2:48" s="9" customFormat="1" ht="21" customHeight="1" thickBot="1">
      <c r="B48" s="41" t="s">
        <v>96</v>
      </c>
      <c r="C48" s="44">
        <v>0.49305555555555558</v>
      </c>
      <c r="D48" s="281" t="s">
        <v>175</v>
      </c>
      <c r="E48" s="282"/>
      <c r="F48" s="283"/>
      <c r="G48" s="281" t="s">
        <v>114</v>
      </c>
      <c r="H48" s="282"/>
      <c r="I48" s="283"/>
      <c r="J48" s="286" t="str">
        <f>B11</f>
        <v>南輝サッカースポーツ少年団</v>
      </c>
      <c r="K48" s="287"/>
      <c r="L48" s="287"/>
      <c r="M48" s="287"/>
      <c r="N48" s="287"/>
      <c r="O48" s="287"/>
      <c r="P48" s="43"/>
      <c r="Q48" s="45"/>
      <c r="R48" s="43" t="s">
        <v>93</v>
      </c>
      <c r="S48" s="43"/>
      <c r="T48" s="125"/>
      <c r="U48" s="287" t="str">
        <f>B15</f>
        <v>センアーノ神戸</v>
      </c>
      <c r="V48" s="287"/>
      <c r="W48" s="287"/>
      <c r="X48" s="287"/>
      <c r="Y48" s="287"/>
      <c r="Z48" s="287"/>
      <c r="AA48" s="286" t="s">
        <v>249</v>
      </c>
      <c r="AB48" s="287"/>
      <c r="AC48" s="287"/>
      <c r="AD48" s="288"/>
    </row>
    <row r="49" spans="2:30" s="9" customFormat="1" ht="21" customHeight="1" thickBot="1">
      <c r="B49" s="41" t="s">
        <v>97</v>
      </c>
      <c r="C49" s="44">
        <v>0.52083333333333304</v>
      </c>
      <c r="D49" s="284" t="s">
        <v>148</v>
      </c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96"/>
    </row>
    <row r="50" spans="2:30" s="9" customFormat="1" ht="21" customHeight="1" thickBot="1">
      <c r="B50" s="41" t="s">
        <v>98</v>
      </c>
      <c r="C50" s="44">
        <v>0.54861111111111105</v>
      </c>
      <c r="D50" s="281" t="s">
        <v>175</v>
      </c>
      <c r="E50" s="282"/>
      <c r="F50" s="283"/>
      <c r="G50" s="281" t="s">
        <v>113</v>
      </c>
      <c r="H50" s="282"/>
      <c r="I50" s="283"/>
      <c r="J50" s="286" t="str">
        <f>B12</f>
        <v>福知山サッカースポーツ少年団</v>
      </c>
      <c r="K50" s="287"/>
      <c r="L50" s="287"/>
      <c r="M50" s="287"/>
      <c r="N50" s="287"/>
      <c r="O50" s="287"/>
      <c r="P50" s="43"/>
      <c r="Q50" s="45"/>
      <c r="R50" s="43" t="s">
        <v>93</v>
      </c>
      <c r="S50" s="43"/>
      <c r="T50" s="125"/>
      <c r="U50" s="287" t="str">
        <f>B15</f>
        <v>センアーノ神戸</v>
      </c>
      <c r="V50" s="287"/>
      <c r="W50" s="287"/>
      <c r="X50" s="287"/>
      <c r="Y50" s="287"/>
      <c r="Z50" s="287"/>
      <c r="AA50" s="286" t="s">
        <v>250</v>
      </c>
      <c r="AB50" s="287"/>
      <c r="AC50" s="287"/>
      <c r="AD50" s="288"/>
    </row>
    <row r="51" spans="2:30" s="9" customFormat="1" ht="21" customHeight="1" thickBot="1">
      <c r="B51" s="41" t="s">
        <v>99</v>
      </c>
      <c r="C51" s="44">
        <v>0.59027777777777779</v>
      </c>
      <c r="D51" s="281" t="s">
        <v>175</v>
      </c>
      <c r="E51" s="282"/>
      <c r="F51" s="283"/>
      <c r="G51" s="281" t="s">
        <v>113</v>
      </c>
      <c r="H51" s="282"/>
      <c r="I51" s="283"/>
      <c r="J51" s="286" t="str">
        <f>B13</f>
        <v>フェルネーロＳＣ</v>
      </c>
      <c r="K51" s="287"/>
      <c r="L51" s="287"/>
      <c r="M51" s="287"/>
      <c r="N51" s="287"/>
      <c r="O51" s="287"/>
      <c r="P51" s="43"/>
      <c r="Q51" s="45"/>
      <c r="R51" s="43" t="s">
        <v>93</v>
      </c>
      <c r="S51" s="43"/>
      <c r="T51" s="125"/>
      <c r="U51" s="287" t="str">
        <f>B15</f>
        <v>センアーノ神戸</v>
      </c>
      <c r="V51" s="287"/>
      <c r="W51" s="287"/>
      <c r="X51" s="287"/>
      <c r="Y51" s="287"/>
      <c r="Z51" s="287"/>
      <c r="AA51" s="286" t="s">
        <v>248</v>
      </c>
      <c r="AB51" s="287"/>
      <c r="AC51" s="287"/>
      <c r="AD51" s="288"/>
    </row>
    <row r="52" spans="2:30" s="9" customFormat="1" ht="21" customHeight="1" thickBot="1">
      <c r="B52" s="41" t="s">
        <v>100</v>
      </c>
      <c r="C52" s="44">
        <v>0.61805555555555558</v>
      </c>
      <c r="D52" s="281" t="s">
        <v>175</v>
      </c>
      <c r="E52" s="282"/>
      <c r="F52" s="283"/>
      <c r="G52" s="281" t="s">
        <v>115</v>
      </c>
      <c r="H52" s="282"/>
      <c r="I52" s="283"/>
      <c r="J52" s="286" t="str">
        <f>B11</f>
        <v>南輝サッカースポーツ少年団</v>
      </c>
      <c r="K52" s="287"/>
      <c r="L52" s="287"/>
      <c r="M52" s="287"/>
      <c r="N52" s="287"/>
      <c r="O52" s="287"/>
      <c r="P52" s="43"/>
      <c r="Q52" s="45"/>
      <c r="R52" s="43" t="s">
        <v>93</v>
      </c>
      <c r="S52" s="43"/>
      <c r="T52" s="126"/>
      <c r="U52" s="287" t="str">
        <f>B14</f>
        <v>Ａ．Ｃ　Ｌｉｖｅｎｔ</v>
      </c>
      <c r="V52" s="287"/>
      <c r="W52" s="287"/>
      <c r="X52" s="287"/>
      <c r="Y52" s="287"/>
      <c r="Z52" s="287"/>
      <c r="AA52" s="286" t="s">
        <v>247</v>
      </c>
      <c r="AB52" s="287"/>
      <c r="AC52" s="287"/>
      <c r="AD52" s="288"/>
    </row>
    <row r="53" spans="2:30" s="9" customFormat="1" ht="21" customHeight="1" thickBot="1">
      <c r="B53" s="41" t="s">
        <v>101</v>
      </c>
      <c r="C53" s="44">
        <v>0.64583333333333337</v>
      </c>
      <c r="D53" s="281" t="s">
        <v>175</v>
      </c>
      <c r="E53" s="282"/>
      <c r="F53" s="283"/>
      <c r="G53" s="281" t="s">
        <v>102</v>
      </c>
      <c r="H53" s="282"/>
      <c r="I53" s="283"/>
      <c r="J53" s="286"/>
      <c r="K53" s="287"/>
      <c r="L53" s="287"/>
      <c r="M53" s="287"/>
      <c r="N53" s="287"/>
      <c r="O53" s="287"/>
      <c r="P53" s="43"/>
      <c r="Q53" s="45"/>
      <c r="R53" s="43" t="s">
        <v>93</v>
      </c>
      <c r="S53" s="43"/>
      <c r="T53" s="125"/>
      <c r="U53" s="287"/>
      <c r="V53" s="287"/>
      <c r="W53" s="287"/>
      <c r="X53" s="287"/>
      <c r="Y53" s="287"/>
      <c r="Z53" s="287"/>
      <c r="AA53" s="286" t="s">
        <v>103</v>
      </c>
      <c r="AB53" s="287"/>
      <c r="AC53" s="287"/>
      <c r="AD53" s="288"/>
    </row>
    <row r="54" spans="2:30" s="9" customFormat="1" ht="21" customHeight="1" thickBot="1">
      <c r="B54" s="46" t="s">
        <v>104</v>
      </c>
      <c r="C54" s="44">
        <v>0.67361111111111116</v>
      </c>
      <c r="D54" s="281" t="s">
        <v>175</v>
      </c>
      <c r="E54" s="282"/>
      <c r="F54" s="283"/>
      <c r="G54" s="281" t="s">
        <v>102</v>
      </c>
      <c r="H54" s="282"/>
      <c r="I54" s="283"/>
      <c r="J54" s="286"/>
      <c r="K54" s="287"/>
      <c r="L54" s="287"/>
      <c r="M54" s="287"/>
      <c r="N54" s="287"/>
      <c r="O54" s="287"/>
      <c r="P54" s="43"/>
      <c r="Q54" s="45"/>
      <c r="R54" s="43" t="s">
        <v>93</v>
      </c>
      <c r="S54" s="43"/>
      <c r="T54" s="125"/>
      <c r="U54" s="287"/>
      <c r="V54" s="287"/>
      <c r="W54" s="287"/>
      <c r="X54" s="287"/>
      <c r="Y54" s="287"/>
      <c r="Z54" s="287"/>
      <c r="AA54" s="292" t="s">
        <v>103</v>
      </c>
      <c r="AB54" s="293"/>
      <c r="AC54" s="293"/>
      <c r="AD54" s="294"/>
    </row>
    <row r="55" spans="2:30" s="9" customFormat="1" ht="7.5" customHeight="1">
      <c r="F55" s="39"/>
      <c r="H55" s="40"/>
      <c r="J55" s="39"/>
      <c r="L55" s="40"/>
      <c r="N55" s="39"/>
      <c r="P55" s="40"/>
      <c r="Q55" s="40"/>
      <c r="R55" s="40"/>
      <c r="S55" s="40"/>
      <c r="T55" s="40"/>
    </row>
    <row r="56" spans="2:30" s="9" customFormat="1" ht="18" customHeight="1">
      <c r="B56" s="280" t="s">
        <v>109</v>
      </c>
      <c r="C56" s="280"/>
      <c r="D56" s="280"/>
      <c r="E56" s="280"/>
      <c r="F56" s="280"/>
      <c r="G56" s="280"/>
      <c r="H56" s="280"/>
      <c r="J56" s="39"/>
      <c r="L56" s="40"/>
      <c r="N56" s="39"/>
      <c r="P56" s="40"/>
      <c r="Q56" s="40"/>
      <c r="R56" s="40"/>
      <c r="S56" s="40"/>
      <c r="T56" s="40"/>
    </row>
    <row r="57" spans="2:30" s="9" customFormat="1" ht="7.5" customHeight="1" thickBot="1">
      <c r="F57" s="39"/>
      <c r="H57" s="40"/>
      <c r="J57" s="39"/>
      <c r="L57" s="40"/>
      <c r="N57" s="39"/>
      <c r="P57" s="40"/>
      <c r="Q57" s="40"/>
      <c r="R57" s="40"/>
      <c r="S57" s="40"/>
      <c r="T57" s="40"/>
    </row>
    <row r="58" spans="2:30" s="9" customFormat="1" ht="21" customHeight="1" thickBot="1">
      <c r="B58" s="41" t="s">
        <v>85</v>
      </c>
      <c r="C58" s="42" t="s">
        <v>86</v>
      </c>
      <c r="D58" s="281" t="s">
        <v>87</v>
      </c>
      <c r="E58" s="282"/>
      <c r="F58" s="283"/>
      <c r="G58" s="281" t="s">
        <v>88</v>
      </c>
      <c r="H58" s="282"/>
      <c r="I58" s="283"/>
      <c r="J58" s="284" t="s">
        <v>89</v>
      </c>
      <c r="K58" s="285"/>
      <c r="L58" s="28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Y58" s="285"/>
      <c r="Z58" s="296"/>
      <c r="AA58" s="281" t="s">
        <v>90</v>
      </c>
      <c r="AB58" s="282"/>
      <c r="AC58" s="282"/>
      <c r="AD58" s="283"/>
    </row>
    <row r="59" spans="2:30" s="9" customFormat="1" ht="21" customHeight="1" thickBot="1">
      <c r="B59" s="41" t="s">
        <v>91</v>
      </c>
      <c r="C59" s="44">
        <v>0.40972222222222227</v>
      </c>
      <c r="D59" s="281" t="s">
        <v>175</v>
      </c>
      <c r="E59" s="282"/>
      <c r="F59" s="283"/>
      <c r="G59" s="281" t="s">
        <v>113</v>
      </c>
      <c r="H59" s="282"/>
      <c r="I59" s="283"/>
      <c r="J59" s="286" t="str">
        <f>B14</f>
        <v>Ａ．Ｃ　Ｌｉｖｅｎｔ</v>
      </c>
      <c r="K59" s="287"/>
      <c r="L59" s="287"/>
      <c r="M59" s="287"/>
      <c r="N59" s="287"/>
      <c r="O59" s="287"/>
      <c r="P59" s="43"/>
      <c r="Q59" s="45"/>
      <c r="R59" s="43" t="s">
        <v>93</v>
      </c>
      <c r="S59" s="43"/>
      <c r="T59" s="43"/>
      <c r="U59" s="287" t="str">
        <f>B15</f>
        <v>センアーノ神戸</v>
      </c>
      <c r="V59" s="287"/>
      <c r="W59" s="287"/>
      <c r="X59" s="287"/>
      <c r="Y59" s="287"/>
      <c r="Z59" s="287"/>
      <c r="AA59" s="286" t="s">
        <v>253</v>
      </c>
      <c r="AB59" s="287"/>
      <c r="AC59" s="287"/>
      <c r="AD59" s="288"/>
    </row>
    <row r="60" spans="2:30" s="9" customFormat="1" ht="21" customHeight="1" thickBot="1">
      <c r="B60" s="41" t="s">
        <v>94</v>
      </c>
      <c r="C60" s="44">
        <v>0.4375</v>
      </c>
      <c r="D60" s="281" t="s">
        <v>175</v>
      </c>
      <c r="E60" s="282"/>
      <c r="F60" s="283"/>
      <c r="G60" s="281" t="s">
        <v>116</v>
      </c>
      <c r="H60" s="282"/>
      <c r="I60" s="283"/>
      <c r="J60" s="286" t="str">
        <f>B21</f>
        <v>塚原サンクラブ</v>
      </c>
      <c r="K60" s="287"/>
      <c r="L60" s="287"/>
      <c r="M60" s="287"/>
      <c r="N60" s="287"/>
      <c r="O60" s="287"/>
      <c r="P60" s="43"/>
      <c r="Q60" s="45"/>
      <c r="R60" s="43" t="s">
        <v>93</v>
      </c>
      <c r="S60" s="43"/>
      <c r="T60" s="125"/>
      <c r="U60" s="287" t="str">
        <f>B22</f>
        <v>佐用フットボールクラブ</v>
      </c>
      <c r="V60" s="287"/>
      <c r="W60" s="287"/>
      <c r="X60" s="287"/>
      <c r="Y60" s="287"/>
      <c r="Z60" s="287"/>
      <c r="AA60" s="286" t="s">
        <v>252</v>
      </c>
      <c r="AB60" s="287"/>
      <c r="AC60" s="287"/>
      <c r="AD60" s="288"/>
    </row>
    <row r="61" spans="2:30" s="9" customFormat="1" ht="21" customHeight="1" thickBot="1">
      <c r="B61" s="41" t="s">
        <v>95</v>
      </c>
      <c r="C61" s="44">
        <v>0.46527777777777773</v>
      </c>
      <c r="D61" s="281" t="s">
        <v>175</v>
      </c>
      <c r="E61" s="282"/>
      <c r="F61" s="283"/>
      <c r="G61" s="281" t="s">
        <v>117</v>
      </c>
      <c r="H61" s="282"/>
      <c r="I61" s="283"/>
      <c r="J61" s="286" t="str">
        <f>B22</f>
        <v>佐用フットボールクラブ</v>
      </c>
      <c r="K61" s="287"/>
      <c r="L61" s="287"/>
      <c r="M61" s="287"/>
      <c r="N61" s="287"/>
      <c r="O61" s="287"/>
      <c r="P61" s="43"/>
      <c r="Q61" s="45"/>
      <c r="R61" s="43" t="s">
        <v>93</v>
      </c>
      <c r="S61" s="43"/>
      <c r="T61" s="125"/>
      <c r="U61" s="287" t="str">
        <f>B23</f>
        <v>末広ＦＣ</v>
      </c>
      <c r="V61" s="287"/>
      <c r="W61" s="287"/>
      <c r="X61" s="287"/>
      <c r="Y61" s="287"/>
      <c r="Z61" s="287"/>
      <c r="AA61" s="286" t="s">
        <v>251</v>
      </c>
      <c r="AB61" s="287"/>
      <c r="AC61" s="287"/>
      <c r="AD61" s="288"/>
    </row>
    <row r="62" spans="2:30" s="9" customFormat="1" ht="21" customHeight="1" thickBot="1">
      <c r="B62" s="41" t="s">
        <v>96</v>
      </c>
      <c r="C62" s="44">
        <v>0.49305555555555558</v>
      </c>
      <c r="D62" s="281" t="s">
        <v>175</v>
      </c>
      <c r="E62" s="282"/>
      <c r="F62" s="283"/>
      <c r="G62" s="281" t="s">
        <v>114</v>
      </c>
      <c r="H62" s="282"/>
      <c r="I62" s="283"/>
      <c r="J62" s="286" t="str">
        <f>B12</f>
        <v>福知山サッカースポーツ少年団</v>
      </c>
      <c r="K62" s="287"/>
      <c r="L62" s="287"/>
      <c r="M62" s="287"/>
      <c r="N62" s="287"/>
      <c r="O62" s="287"/>
      <c r="P62" s="43"/>
      <c r="Q62" s="45"/>
      <c r="R62" s="43" t="s">
        <v>93</v>
      </c>
      <c r="S62" s="43"/>
      <c r="T62" s="125"/>
      <c r="U62" s="287" t="str">
        <f>B14</f>
        <v>Ａ．Ｃ　Ｌｉｖｅｎｔ</v>
      </c>
      <c r="V62" s="287"/>
      <c r="W62" s="287"/>
      <c r="X62" s="287"/>
      <c r="Y62" s="287"/>
      <c r="Z62" s="287"/>
      <c r="AA62" s="286" t="s">
        <v>255</v>
      </c>
      <c r="AB62" s="287"/>
      <c r="AC62" s="287"/>
      <c r="AD62" s="288"/>
    </row>
    <row r="63" spans="2:30" s="9" customFormat="1" ht="21" customHeight="1" thickBot="1">
      <c r="B63" s="41" t="s">
        <v>97</v>
      </c>
      <c r="C63" s="44">
        <v>0.52083333333333304</v>
      </c>
      <c r="D63" s="284" t="s">
        <v>148</v>
      </c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5"/>
      <c r="AD63" s="296"/>
    </row>
    <row r="64" spans="2:30" s="9" customFormat="1" ht="21" customHeight="1" thickBot="1">
      <c r="B64" s="41" t="s">
        <v>98</v>
      </c>
      <c r="C64" s="44">
        <v>0.54861111111111105</v>
      </c>
      <c r="D64" s="281" t="s">
        <v>175</v>
      </c>
      <c r="E64" s="282"/>
      <c r="F64" s="283"/>
      <c r="G64" s="281" t="s">
        <v>113</v>
      </c>
      <c r="H64" s="282"/>
      <c r="I64" s="283"/>
      <c r="J64" s="286" t="str">
        <f>B13</f>
        <v>フェルネーロＳＣ</v>
      </c>
      <c r="K64" s="287"/>
      <c r="L64" s="287"/>
      <c r="M64" s="287"/>
      <c r="N64" s="287"/>
      <c r="O64" s="287"/>
      <c r="P64" s="43"/>
      <c r="Q64" s="45"/>
      <c r="R64" s="43" t="s">
        <v>93</v>
      </c>
      <c r="S64" s="43"/>
      <c r="T64" s="125"/>
      <c r="U64" s="287" t="str">
        <f>B14</f>
        <v>Ａ．Ｃ　Ｌｉｖｅｎｔ</v>
      </c>
      <c r="V64" s="287"/>
      <c r="W64" s="287"/>
      <c r="X64" s="287"/>
      <c r="Y64" s="287"/>
      <c r="Z64" s="287"/>
      <c r="AA64" s="286" t="s">
        <v>253</v>
      </c>
      <c r="AB64" s="287"/>
      <c r="AC64" s="287"/>
      <c r="AD64" s="288"/>
    </row>
    <row r="65" spans="2:30" s="9" customFormat="1" ht="21" customHeight="1" thickBot="1">
      <c r="B65" s="41" t="s">
        <v>99</v>
      </c>
      <c r="C65" s="44">
        <v>0.59027777777777779</v>
      </c>
      <c r="D65" s="281" t="s">
        <v>175</v>
      </c>
      <c r="E65" s="282"/>
      <c r="F65" s="283"/>
      <c r="G65" s="281" t="s">
        <v>116</v>
      </c>
      <c r="H65" s="282"/>
      <c r="I65" s="283"/>
      <c r="J65" s="286" t="str">
        <f>B21</f>
        <v>塚原サンクラブ</v>
      </c>
      <c r="K65" s="287"/>
      <c r="L65" s="287"/>
      <c r="M65" s="287"/>
      <c r="N65" s="287"/>
      <c r="O65" s="287"/>
      <c r="P65" s="43"/>
      <c r="Q65" s="45"/>
      <c r="R65" s="43" t="s">
        <v>93</v>
      </c>
      <c r="S65" s="43"/>
      <c r="T65" s="126"/>
      <c r="U65" s="287" t="str">
        <f>B24</f>
        <v>瑞穂サッカークラブ</v>
      </c>
      <c r="V65" s="287"/>
      <c r="W65" s="287"/>
      <c r="X65" s="287"/>
      <c r="Y65" s="287"/>
      <c r="Z65" s="287"/>
      <c r="AA65" s="286" t="s">
        <v>252</v>
      </c>
      <c r="AB65" s="287"/>
      <c r="AC65" s="287"/>
      <c r="AD65" s="288"/>
    </row>
    <row r="66" spans="2:30" s="9" customFormat="1" ht="21" customHeight="1" thickBot="1">
      <c r="B66" s="41" t="s">
        <v>100</v>
      </c>
      <c r="C66" s="44">
        <v>0.61805555555555558</v>
      </c>
      <c r="D66" s="281" t="s">
        <v>175</v>
      </c>
      <c r="E66" s="282"/>
      <c r="F66" s="283"/>
      <c r="G66" s="281" t="s">
        <v>118</v>
      </c>
      <c r="H66" s="282"/>
      <c r="I66" s="283"/>
      <c r="J66" s="286" t="str">
        <f>B21</f>
        <v>塚原サンクラブ</v>
      </c>
      <c r="K66" s="287"/>
      <c r="L66" s="287"/>
      <c r="M66" s="287"/>
      <c r="N66" s="287"/>
      <c r="O66" s="287"/>
      <c r="P66" s="43"/>
      <c r="Q66" s="45"/>
      <c r="R66" s="43" t="s">
        <v>93</v>
      </c>
      <c r="S66" s="43"/>
      <c r="T66" s="125"/>
      <c r="U66" s="287" t="str">
        <f>B23</f>
        <v>末広ＦＣ</v>
      </c>
      <c r="V66" s="287"/>
      <c r="W66" s="287"/>
      <c r="X66" s="287"/>
      <c r="Y66" s="287"/>
      <c r="Z66" s="287"/>
      <c r="AA66" s="286" t="s">
        <v>256</v>
      </c>
      <c r="AB66" s="287"/>
      <c r="AC66" s="287"/>
      <c r="AD66" s="288"/>
    </row>
    <row r="67" spans="2:30" s="9" customFormat="1" ht="21" customHeight="1" thickBot="1">
      <c r="B67" s="41" t="s">
        <v>101</v>
      </c>
      <c r="C67" s="44">
        <v>0.64583333333333337</v>
      </c>
      <c r="D67" s="281" t="s">
        <v>175</v>
      </c>
      <c r="E67" s="282"/>
      <c r="F67" s="283"/>
      <c r="G67" s="281" t="s">
        <v>102</v>
      </c>
      <c r="H67" s="282"/>
      <c r="I67" s="283"/>
      <c r="J67" s="286"/>
      <c r="K67" s="287"/>
      <c r="L67" s="287"/>
      <c r="M67" s="287"/>
      <c r="N67" s="287"/>
      <c r="O67" s="287"/>
      <c r="P67" s="43"/>
      <c r="Q67" s="45"/>
      <c r="R67" s="43" t="s">
        <v>93</v>
      </c>
      <c r="S67" s="43"/>
      <c r="T67" s="125"/>
      <c r="U67" s="287"/>
      <c r="V67" s="287"/>
      <c r="W67" s="287"/>
      <c r="X67" s="287"/>
      <c r="Y67" s="287"/>
      <c r="Z67" s="287"/>
      <c r="AA67" s="286" t="s">
        <v>103</v>
      </c>
      <c r="AB67" s="287"/>
      <c r="AC67" s="287"/>
      <c r="AD67" s="288"/>
    </row>
    <row r="68" spans="2:30" s="9" customFormat="1" ht="21" customHeight="1" thickBot="1">
      <c r="B68" s="46" t="s">
        <v>104</v>
      </c>
      <c r="C68" s="44">
        <v>0.67361111111111116</v>
      </c>
      <c r="D68" s="281" t="s">
        <v>175</v>
      </c>
      <c r="E68" s="282"/>
      <c r="F68" s="283"/>
      <c r="G68" s="281" t="s">
        <v>102</v>
      </c>
      <c r="H68" s="282"/>
      <c r="I68" s="283"/>
      <c r="J68" s="286"/>
      <c r="K68" s="287"/>
      <c r="L68" s="287"/>
      <c r="M68" s="287"/>
      <c r="N68" s="287"/>
      <c r="O68" s="287"/>
      <c r="P68" s="43"/>
      <c r="Q68" s="45"/>
      <c r="R68" s="43" t="s">
        <v>93</v>
      </c>
      <c r="S68" s="43"/>
      <c r="T68" s="125"/>
      <c r="U68" s="287"/>
      <c r="V68" s="287"/>
      <c r="W68" s="287"/>
      <c r="X68" s="287"/>
      <c r="Y68" s="287"/>
      <c r="Z68" s="287"/>
      <c r="AA68" s="292" t="s">
        <v>103</v>
      </c>
      <c r="AB68" s="293"/>
      <c r="AC68" s="293"/>
      <c r="AD68" s="294"/>
    </row>
    <row r="69" spans="2:30" s="9" customFormat="1" ht="7.5" customHeight="1">
      <c r="F69" s="39"/>
      <c r="H69" s="40"/>
      <c r="J69" s="39"/>
      <c r="L69" s="40"/>
      <c r="N69" s="39"/>
      <c r="P69" s="40"/>
      <c r="Q69" s="40"/>
      <c r="R69" s="40"/>
      <c r="S69" s="40"/>
      <c r="T69" s="40"/>
    </row>
    <row r="70" spans="2:30" s="9" customFormat="1" ht="18" customHeight="1">
      <c r="B70" s="280" t="s">
        <v>110</v>
      </c>
      <c r="C70" s="280"/>
      <c r="D70" s="280"/>
      <c r="E70" s="280"/>
      <c r="F70" s="280"/>
      <c r="G70" s="280"/>
      <c r="H70" s="280"/>
    </row>
    <row r="71" spans="2:30" s="9" customFormat="1" ht="7.5" customHeight="1" thickBot="1">
      <c r="F71" s="39"/>
      <c r="H71" s="40"/>
      <c r="J71" s="39"/>
      <c r="L71" s="40"/>
      <c r="N71" s="39"/>
      <c r="P71" s="40"/>
      <c r="Q71" s="40"/>
      <c r="R71" s="40"/>
      <c r="S71" s="40"/>
      <c r="T71" s="40"/>
    </row>
    <row r="72" spans="2:30" s="9" customFormat="1" ht="21" customHeight="1" thickBot="1">
      <c r="B72" s="41" t="s">
        <v>85</v>
      </c>
      <c r="C72" s="42" t="s">
        <v>86</v>
      </c>
      <c r="D72" s="281" t="s">
        <v>87</v>
      </c>
      <c r="E72" s="282"/>
      <c r="F72" s="283"/>
      <c r="G72" s="281" t="s">
        <v>88</v>
      </c>
      <c r="H72" s="282"/>
      <c r="I72" s="283"/>
      <c r="J72" s="284" t="s">
        <v>89</v>
      </c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96"/>
      <c r="AA72" s="281" t="s">
        <v>90</v>
      </c>
      <c r="AB72" s="282"/>
      <c r="AC72" s="282"/>
      <c r="AD72" s="283"/>
    </row>
    <row r="73" spans="2:30" s="9" customFormat="1" ht="21" customHeight="1" thickBot="1">
      <c r="B73" s="41" t="s">
        <v>91</v>
      </c>
      <c r="C73" s="44">
        <v>0.40972222222222227</v>
      </c>
      <c r="D73" s="281" t="s">
        <v>175</v>
      </c>
      <c r="E73" s="282"/>
      <c r="F73" s="283"/>
      <c r="G73" s="281" t="s">
        <v>116</v>
      </c>
      <c r="H73" s="282"/>
      <c r="I73" s="283"/>
      <c r="J73" s="286" t="str">
        <f>B23</f>
        <v>末広ＦＣ</v>
      </c>
      <c r="K73" s="287"/>
      <c r="L73" s="287"/>
      <c r="M73" s="287"/>
      <c r="N73" s="287"/>
      <c r="O73" s="287"/>
      <c r="P73" s="43"/>
      <c r="Q73" s="45"/>
      <c r="R73" s="43" t="s">
        <v>93</v>
      </c>
      <c r="S73" s="43"/>
      <c r="T73" s="125"/>
      <c r="U73" s="287" t="str">
        <f>B24</f>
        <v>瑞穂サッカークラブ</v>
      </c>
      <c r="V73" s="287"/>
      <c r="W73" s="287"/>
      <c r="X73" s="287"/>
      <c r="Y73" s="287"/>
      <c r="Z73" s="287"/>
      <c r="AA73" s="286" t="s">
        <v>254</v>
      </c>
      <c r="AB73" s="287"/>
      <c r="AC73" s="287"/>
      <c r="AD73" s="288"/>
    </row>
    <row r="74" spans="2:30" s="9" customFormat="1" ht="21" customHeight="1" thickBot="1">
      <c r="B74" s="41" t="s">
        <v>94</v>
      </c>
      <c r="C74" s="44">
        <v>0.4375</v>
      </c>
      <c r="D74" s="281" t="s">
        <v>175</v>
      </c>
      <c r="E74" s="282"/>
      <c r="F74" s="283"/>
      <c r="G74" s="281" t="s">
        <v>117</v>
      </c>
      <c r="H74" s="282"/>
      <c r="I74" s="283"/>
      <c r="J74" s="286" t="str">
        <f>B20</f>
        <v>屋島サッカースポーツ少年団</v>
      </c>
      <c r="K74" s="287"/>
      <c r="L74" s="287"/>
      <c r="M74" s="287"/>
      <c r="N74" s="287"/>
      <c r="O74" s="287"/>
      <c r="P74" s="43"/>
      <c r="Q74" s="45"/>
      <c r="R74" s="43" t="s">
        <v>93</v>
      </c>
      <c r="S74" s="43"/>
      <c r="T74" s="125"/>
      <c r="U74" s="287" t="str">
        <f>B24</f>
        <v>瑞穂サッカークラブ</v>
      </c>
      <c r="V74" s="287"/>
      <c r="W74" s="287"/>
      <c r="X74" s="287"/>
      <c r="Y74" s="287"/>
      <c r="Z74" s="287"/>
      <c r="AA74" s="286" t="s">
        <v>255</v>
      </c>
      <c r="AB74" s="287"/>
      <c r="AC74" s="287"/>
      <c r="AD74" s="288"/>
    </row>
    <row r="75" spans="2:30" s="9" customFormat="1" ht="21" customHeight="1" thickBot="1">
      <c r="B75" s="41" t="s">
        <v>95</v>
      </c>
      <c r="C75" s="44">
        <v>0.46527777777777773</v>
      </c>
      <c r="D75" s="281" t="s">
        <v>175</v>
      </c>
      <c r="E75" s="282"/>
      <c r="F75" s="283"/>
      <c r="G75" s="281" t="s">
        <v>116</v>
      </c>
      <c r="H75" s="282"/>
      <c r="I75" s="283"/>
      <c r="J75" s="286" t="str">
        <f>B20</f>
        <v>屋島サッカースポーツ少年団</v>
      </c>
      <c r="K75" s="287"/>
      <c r="L75" s="287"/>
      <c r="M75" s="287"/>
      <c r="N75" s="287"/>
      <c r="O75" s="287"/>
      <c r="P75" s="43"/>
      <c r="Q75" s="45"/>
      <c r="R75" s="43" t="s">
        <v>93</v>
      </c>
      <c r="S75" s="43"/>
      <c r="T75" s="43"/>
      <c r="U75" s="287" t="str">
        <f>B21</f>
        <v>塚原サンクラブ</v>
      </c>
      <c r="V75" s="287"/>
      <c r="W75" s="287"/>
      <c r="X75" s="287"/>
      <c r="Y75" s="287"/>
      <c r="Z75" s="287"/>
      <c r="AA75" s="286" t="s">
        <v>256</v>
      </c>
      <c r="AB75" s="287"/>
      <c r="AC75" s="287"/>
      <c r="AD75" s="288"/>
    </row>
    <row r="76" spans="2:30" s="9" customFormat="1" ht="21" customHeight="1" thickBot="1">
      <c r="B76" s="41" t="s">
        <v>96</v>
      </c>
      <c r="C76" s="44">
        <v>0.49305555555555558</v>
      </c>
      <c r="D76" s="281" t="s">
        <v>175</v>
      </c>
      <c r="E76" s="282"/>
      <c r="F76" s="283"/>
      <c r="G76" s="281" t="s">
        <v>117</v>
      </c>
      <c r="H76" s="282"/>
      <c r="I76" s="283"/>
      <c r="J76" s="286" t="str">
        <f>B22</f>
        <v>佐用フットボールクラブ</v>
      </c>
      <c r="K76" s="287"/>
      <c r="L76" s="287"/>
      <c r="M76" s="287"/>
      <c r="N76" s="287"/>
      <c r="O76" s="287"/>
      <c r="P76" s="43"/>
      <c r="Q76" s="45"/>
      <c r="R76" s="43" t="s">
        <v>93</v>
      </c>
      <c r="S76" s="43"/>
      <c r="T76" s="125"/>
      <c r="U76" s="287" t="str">
        <f>B24</f>
        <v>瑞穂サッカークラブ</v>
      </c>
      <c r="V76" s="287"/>
      <c r="W76" s="287"/>
      <c r="X76" s="287"/>
      <c r="Y76" s="287"/>
      <c r="Z76" s="287"/>
      <c r="AA76" s="286" t="s">
        <v>254</v>
      </c>
      <c r="AB76" s="287"/>
      <c r="AC76" s="287"/>
      <c r="AD76" s="288"/>
    </row>
    <row r="77" spans="2:30" s="9" customFormat="1" ht="21" customHeight="1" thickBot="1">
      <c r="B77" s="41" t="s">
        <v>97</v>
      </c>
      <c r="C77" s="44">
        <v>0.52083333333333304</v>
      </c>
      <c r="D77" s="284" t="s">
        <v>148</v>
      </c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96"/>
    </row>
    <row r="78" spans="2:30" s="9" customFormat="1" ht="21" customHeight="1" thickBot="1">
      <c r="B78" s="41" t="s">
        <v>98</v>
      </c>
      <c r="C78" s="44">
        <v>0.54861111111111105</v>
      </c>
      <c r="D78" s="281" t="s">
        <v>175</v>
      </c>
      <c r="E78" s="282"/>
      <c r="F78" s="283"/>
      <c r="G78" s="281" t="s">
        <v>117</v>
      </c>
      <c r="H78" s="282"/>
      <c r="I78" s="283"/>
      <c r="J78" s="286" t="str">
        <f>B20</f>
        <v>屋島サッカースポーツ少年団</v>
      </c>
      <c r="K78" s="287"/>
      <c r="L78" s="287"/>
      <c r="M78" s="287"/>
      <c r="N78" s="287"/>
      <c r="O78" s="287"/>
      <c r="P78" s="43"/>
      <c r="Q78" s="45"/>
      <c r="R78" s="43" t="s">
        <v>93</v>
      </c>
      <c r="S78" s="43"/>
      <c r="T78" s="125"/>
      <c r="U78" s="287" t="str">
        <f>B23</f>
        <v>末広ＦＣ</v>
      </c>
      <c r="V78" s="287"/>
      <c r="W78" s="287"/>
      <c r="X78" s="287"/>
      <c r="Y78" s="287"/>
      <c r="Z78" s="287"/>
      <c r="AA78" s="286" t="s">
        <v>251</v>
      </c>
      <c r="AB78" s="287"/>
      <c r="AC78" s="287"/>
      <c r="AD78" s="288"/>
    </row>
    <row r="79" spans="2:30" s="9" customFormat="1" ht="21" customHeight="1" thickBot="1">
      <c r="B79" s="41" t="s">
        <v>99</v>
      </c>
      <c r="C79" s="44">
        <v>0.59027777777777779</v>
      </c>
      <c r="D79" s="281" t="s">
        <v>175</v>
      </c>
      <c r="E79" s="282"/>
      <c r="F79" s="283"/>
      <c r="G79" s="281" t="s">
        <v>117</v>
      </c>
      <c r="H79" s="282"/>
      <c r="I79" s="283"/>
      <c r="J79" s="286" t="str">
        <f>B20</f>
        <v>屋島サッカースポーツ少年団</v>
      </c>
      <c r="K79" s="287"/>
      <c r="L79" s="287"/>
      <c r="M79" s="287"/>
      <c r="N79" s="287"/>
      <c r="O79" s="287"/>
      <c r="P79" s="43"/>
      <c r="Q79" s="45"/>
      <c r="R79" s="43" t="s">
        <v>93</v>
      </c>
      <c r="S79" s="43"/>
      <c r="T79" s="125"/>
      <c r="U79" s="287" t="str">
        <f>B22</f>
        <v>佐用フットボールクラブ</v>
      </c>
      <c r="V79" s="287"/>
      <c r="W79" s="287"/>
      <c r="X79" s="287"/>
      <c r="Y79" s="287"/>
      <c r="Z79" s="287"/>
      <c r="AA79" s="286" t="s">
        <v>255</v>
      </c>
      <c r="AB79" s="287"/>
      <c r="AC79" s="287"/>
      <c r="AD79" s="288"/>
    </row>
    <row r="80" spans="2:30" s="9" customFormat="1" ht="21" customHeight="1" thickBot="1">
      <c r="B80" s="41" t="s">
        <v>100</v>
      </c>
      <c r="C80" s="44">
        <v>0.61805555555555558</v>
      </c>
      <c r="D80" s="281" t="s">
        <v>175</v>
      </c>
      <c r="E80" s="282"/>
      <c r="F80" s="283"/>
      <c r="G80" s="281" t="s">
        <v>102</v>
      </c>
      <c r="H80" s="282"/>
      <c r="I80" s="283"/>
      <c r="J80" s="286"/>
      <c r="K80" s="287"/>
      <c r="L80" s="287"/>
      <c r="M80" s="287"/>
      <c r="N80" s="287"/>
      <c r="O80" s="287"/>
      <c r="P80" s="43"/>
      <c r="Q80" s="45"/>
      <c r="R80" s="43" t="s">
        <v>93</v>
      </c>
      <c r="S80" s="43"/>
      <c r="T80" s="126"/>
      <c r="U80" s="287"/>
      <c r="V80" s="287"/>
      <c r="W80" s="287"/>
      <c r="X80" s="287"/>
      <c r="Y80" s="287"/>
      <c r="Z80" s="287"/>
      <c r="AA80" s="286" t="s">
        <v>103</v>
      </c>
      <c r="AB80" s="287"/>
      <c r="AC80" s="287"/>
      <c r="AD80" s="288"/>
    </row>
    <row r="81" spans="2:30" s="9" customFormat="1" ht="21" customHeight="1" thickBot="1">
      <c r="B81" s="41" t="s">
        <v>101</v>
      </c>
      <c r="C81" s="44">
        <v>0.64583333333333337</v>
      </c>
      <c r="D81" s="281" t="s">
        <v>175</v>
      </c>
      <c r="E81" s="282"/>
      <c r="F81" s="283"/>
      <c r="G81" s="281" t="s">
        <v>102</v>
      </c>
      <c r="H81" s="282"/>
      <c r="I81" s="283"/>
      <c r="J81" s="286"/>
      <c r="K81" s="287"/>
      <c r="L81" s="287"/>
      <c r="M81" s="287"/>
      <c r="N81" s="287"/>
      <c r="O81" s="287"/>
      <c r="P81" s="43"/>
      <c r="Q81" s="45"/>
      <c r="R81" s="43" t="s">
        <v>93</v>
      </c>
      <c r="S81" s="43"/>
      <c r="T81" s="125"/>
      <c r="U81" s="287"/>
      <c r="V81" s="287"/>
      <c r="W81" s="287"/>
      <c r="X81" s="287"/>
      <c r="Y81" s="287"/>
      <c r="Z81" s="287"/>
      <c r="AA81" s="286" t="s">
        <v>103</v>
      </c>
      <c r="AB81" s="287"/>
      <c r="AC81" s="287"/>
      <c r="AD81" s="288"/>
    </row>
    <row r="82" spans="2:30" s="9" customFormat="1" ht="21" customHeight="1" thickBot="1">
      <c r="B82" s="46" t="s">
        <v>104</v>
      </c>
      <c r="C82" s="44">
        <v>0.67361111111111116</v>
      </c>
      <c r="D82" s="281" t="s">
        <v>175</v>
      </c>
      <c r="E82" s="282"/>
      <c r="F82" s="283"/>
      <c r="G82" s="281" t="s">
        <v>102</v>
      </c>
      <c r="H82" s="282"/>
      <c r="I82" s="283"/>
      <c r="J82" s="286"/>
      <c r="K82" s="287"/>
      <c r="L82" s="287"/>
      <c r="M82" s="287"/>
      <c r="N82" s="287"/>
      <c r="O82" s="287"/>
      <c r="P82" s="43"/>
      <c r="Q82" s="45"/>
      <c r="R82" s="43" t="s">
        <v>93</v>
      </c>
      <c r="S82" s="43"/>
      <c r="T82" s="125"/>
      <c r="U82" s="287"/>
      <c r="V82" s="287"/>
      <c r="W82" s="287"/>
      <c r="X82" s="287"/>
      <c r="Y82" s="287"/>
      <c r="Z82" s="287"/>
      <c r="AA82" s="292" t="s">
        <v>103</v>
      </c>
      <c r="AB82" s="293"/>
      <c r="AC82" s="293"/>
      <c r="AD82" s="294"/>
    </row>
    <row r="83" spans="2:30" s="9" customFormat="1" ht="7.5" customHeight="1">
      <c r="F83" s="39"/>
      <c r="H83" s="40"/>
      <c r="J83" s="39"/>
      <c r="L83" s="40"/>
      <c r="N83" s="39"/>
      <c r="P83" s="40"/>
      <c r="Q83" s="40"/>
      <c r="R83" s="40"/>
      <c r="S83" s="40"/>
      <c r="T83" s="40"/>
    </row>
    <row r="84" spans="2:30" s="9" customFormat="1" ht="18" customHeight="1">
      <c r="B84" s="280" t="s">
        <v>244</v>
      </c>
      <c r="C84" s="280"/>
      <c r="D84" s="280"/>
      <c r="E84" s="280"/>
      <c r="F84" s="280"/>
      <c r="G84" s="280"/>
      <c r="H84" s="280"/>
      <c r="J84" s="39"/>
      <c r="L84" s="40"/>
      <c r="N84" s="39"/>
      <c r="P84" s="40"/>
      <c r="Q84" s="40"/>
      <c r="R84" s="40"/>
      <c r="S84" s="40"/>
      <c r="T84" s="40"/>
    </row>
    <row r="85" spans="2:30" s="9" customFormat="1" ht="7.5" customHeight="1" thickBot="1">
      <c r="F85" s="39"/>
      <c r="H85" s="40"/>
      <c r="J85" s="39"/>
      <c r="L85" s="40"/>
      <c r="N85" s="39"/>
      <c r="P85" s="40"/>
      <c r="Q85" s="40"/>
      <c r="R85" s="40"/>
      <c r="S85" s="40"/>
      <c r="T85" s="40"/>
    </row>
    <row r="86" spans="2:30" s="9" customFormat="1" ht="21" customHeight="1" thickBot="1">
      <c r="B86" s="41" t="s">
        <v>85</v>
      </c>
      <c r="C86" s="42" t="s">
        <v>86</v>
      </c>
      <c r="D86" s="281" t="s">
        <v>87</v>
      </c>
      <c r="E86" s="282"/>
      <c r="F86" s="283"/>
      <c r="G86" s="281" t="s">
        <v>88</v>
      </c>
      <c r="H86" s="282"/>
      <c r="I86" s="283"/>
      <c r="J86" s="284" t="s">
        <v>89</v>
      </c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96"/>
      <c r="AA86" s="281" t="s">
        <v>90</v>
      </c>
      <c r="AB86" s="282"/>
      <c r="AC86" s="282"/>
      <c r="AD86" s="283"/>
    </row>
    <row r="87" spans="2:30" s="9" customFormat="1" ht="21" customHeight="1" thickBot="1">
      <c r="B87" s="41" t="s">
        <v>91</v>
      </c>
      <c r="C87" s="44">
        <v>0.40972222222222227</v>
      </c>
      <c r="D87" s="281" t="s">
        <v>92</v>
      </c>
      <c r="E87" s="282"/>
      <c r="F87" s="283"/>
      <c r="G87" s="281" t="s">
        <v>376</v>
      </c>
      <c r="H87" s="282"/>
      <c r="I87" s="283"/>
      <c r="J87" s="286" t="str">
        <f>B29</f>
        <v>玉湯ＳＣ</v>
      </c>
      <c r="K87" s="287"/>
      <c r="L87" s="287"/>
      <c r="M87" s="287"/>
      <c r="N87" s="287"/>
      <c r="O87" s="287"/>
      <c r="P87" s="43"/>
      <c r="Q87" s="45"/>
      <c r="R87" s="43" t="s">
        <v>93</v>
      </c>
      <c r="S87" s="43"/>
      <c r="T87" s="43"/>
      <c r="U87" s="287" t="str">
        <f>B30</f>
        <v>チャクラネスト奈良</v>
      </c>
      <c r="V87" s="287"/>
      <c r="W87" s="287"/>
      <c r="X87" s="287"/>
      <c r="Y87" s="287"/>
      <c r="Z87" s="287"/>
      <c r="AA87" s="286" t="s">
        <v>145</v>
      </c>
      <c r="AB87" s="287"/>
      <c r="AC87" s="287"/>
      <c r="AD87" s="288"/>
    </row>
    <row r="88" spans="2:30" s="9" customFormat="1" ht="21" customHeight="1" thickBot="1">
      <c r="B88" s="41" t="s">
        <v>94</v>
      </c>
      <c r="C88" s="44">
        <v>0.4375</v>
      </c>
      <c r="D88" s="281" t="s">
        <v>105</v>
      </c>
      <c r="E88" s="282"/>
      <c r="F88" s="283"/>
      <c r="G88" s="281" t="s">
        <v>377</v>
      </c>
      <c r="H88" s="282"/>
      <c r="I88" s="283"/>
      <c r="J88" s="286" t="str">
        <f>B37</f>
        <v>Ｌｉｂｅｒｏ　ＦＣ　ジュニア</v>
      </c>
      <c r="K88" s="287"/>
      <c r="L88" s="287"/>
      <c r="M88" s="287"/>
      <c r="N88" s="287"/>
      <c r="O88" s="287"/>
      <c r="P88" s="43"/>
      <c r="Q88" s="45"/>
      <c r="R88" s="43" t="s">
        <v>106</v>
      </c>
      <c r="S88" s="43"/>
      <c r="T88" s="125"/>
      <c r="U88" s="287" t="str">
        <f>B38</f>
        <v>野畑ＪＦＣ</v>
      </c>
      <c r="V88" s="287"/>
      <c r="W88" s="287"/>
      <c r="X88" s="287"/>
      <c r="Y88" s="287"/>
      <c r="Z88" s="287"/>
      <c r="AA88" s="286" t="s">
        <v>140</v>
      </c>
      <c r="AB88" s="287"/>
      <c r="AC88" s="287"/>
      <c r="AD88" s="288"/>
    </row>
    <row r="89" spans="2:30" s="9" customFormat="1" ht="21" customHeight="1" thickBot="1">
      <c r="B89" s="41" t="s">
        <v>95</v>
      </c>
      <c r="C89" s="44">
        <v>0.46527777777777773</v>
      </c>
      <c r="D89" s="281" t="s">
        <v>107</v>
      </c>
      <c r="E89" s="282"/>
      <c r="F89" s="283"/>
      <c r="G89" s="281" t="s">
        <v>376</v>
      </c>
      <c r="H89" s="282"/>
      <c r="I89" s="283"/>
      <c r="J89" s="286" t="str">
        <f>B29</f>
        <v>玉湯ＳＣ</v>
      </c>
      <c r="K89" s="287"/>
      <c r="L89" s="287"/>
      <c r="M89" s="287"/>
      <c r="N89" s="287"/>
      <c r="O89" s="287"/>
      <c r="P89" s="43"/>
      <c r="Q89" s="45"/>
      <c r="R89" s="43" t="s">
        <v>106</v>
      </c>
      <c r="S89" s="43"/>
      <c r="T89" s="125"/>
      <c r="U89" s="287" t="str">
        <f>B31</f>
        <v>ＦＣ和田山ウイングス</v>
      </c>
      <c r="V89" s="287"/>
      <c r="W89" s="287"/>
      <c r="X89" s="287"/>
      <c r="Y89" s="287"/>
      <c r="Z89" s="287"/>
      <c r="AA89" s="286" t="str">
        <f>B37</f>
        <v>Ｌｉｂｅｒｏ　ＦＣ　ジュニア</v>
      </c>
      <c r="AB89" s="287"/>
      <c r="AC89" s="287"/>
      <c r="AD89" s="288"/>
    </row>
    <row r="90" spans="2:30" s="9" customFormat="1" ht="21" customHeight="1" thickBot="1">
      <c r="B90" s="41" t="s">
        <v>96</v>
      </c>
      <c r="C90" s="44">
        <v>0.49305555555555558</v>
      </c>
      <c r="D90" s="281" t="s">
        <v>92</v>
      </c>
      <c r="E90" s="282"/>
      <c r="F90" s="283"/>
      <c r="G90" s="281" t="s">
        <v>377</v>
      </c>
      <c r="H90" s="282"/>
      <c r="I90" s="283"/>
      <c r="J90" s="286" t="str">
        <f>B37</f>
        <v>Ｌｉｂｅｒｏ　ＦＣ　ジュニア</v>
      </c>
      <c r="K90" s="287"/>
      <c r="L90" s="287"/>
      <c r="M90" s="287"/>
      <c r="N90" s="287"/>
      <c r="O90" s="287"/>
      <c r="P90" s="43"/>
      <c r="Q90" s="45"/>
      <c r="R90" s="43" t="s">
        <v>93</v>
      </c>
      <c r="S90" s="43"/>
      <c r="T90" s="125"/>
      <c r="U90" s="287" t="str">
        <f>B39</f>
        <v>神野ＳＣ</v>
      </c>
      <c r="V90" s="287"/>
      <c r="W90" s="287"/>
      <c r="X90" s="287"/>
      <c r="Y90" s="287"/>
      <c r="Z90" s="287"/>
      <c r="AA90" s="286" t="s">
        <v>142</v>
      </c>
      <c r="AB90" s="287"/>
      <c r="AC90" s="287"/>
      <c r="AD90" s="288"/>
    </row>
    <row r="91" spans="2:30" s="9" customFormat="1" ht="21" customHeight="1" thickBot="1">
      <c r="B91" s="41" t="s">
        <v>97</v>
      </c>
      <c r="C91" s="44">
        <v>0.52083333333333304</v>
      </c>
      <c r="D91" s="281" t="s">
        <v>92</v>
      </c>
      <c r="E91" s="282"/>
      <c r="F91" s="283"/>
      <c r="G91" s="281" t="s">
        <v>376</v>
      </c>
      <c r="H91" s="282"/>
      <c r="I91" s="283"/>
      <c r="J91" s="286" t="str">
        <f>B29</f>
        <v>玉湯ＳＣ</v>
      </c>
      <c r="K91" s="287"/>
      <c r="L91" s="287"/>
      <c r="M91" s="287"/>
      <c r="N91" s="287"/>
      <c r="O91" s="287"/>
      <c r="P91" s="43"/>
      <c r="Q91" s="45"/>
      <c r="R91" s="43" t="s">
        <v>93</v>
      </c>
      <c r="S91" s="43"/>
      <c r="T91" s="125"/>
      <c r="U91" s="287" t="str">
        <f>B32</f>
        <v>宮本ＦＣ</v>
      </c>
      <c r="V91" s="287"/>
      <c r="W91" s="287"/>
      <c r="X91" s="287"/>
      <c r="Y91" s="287"/>
      <c r="Z91" s="287"/>
      <c r="AA91" s="286" t="str">
        <f>B39</f>
        <v>神野ＳＣ</v>
      </c>
      <c r="AB91" s="287"/>
      <c r="AC91" s="287"/>
      <c r="AD91" s="288"/>
    </row>
    <row r="92" spans="2:30" s="9" customFormat="1" ht="21" customHeight="1" thickBot="1">
      <c r="B92" s="41" t="s">
        <v>98</v>
      </c>
      <c r="C92" s="44">
        <v>0.54861111111111105</v>
      </c>
      <c r="D92" s="281" t="s">
        <v>92</v>
      </c>
      <c r="E92" s="282"/>
      <c r="F92" s="283"/>
      <c r="G92" s="281" t="s">
        <v>377</v>
      </c>
      <c r="H92" s="282"/>
      <c r="I92" s="283"/>
      <c r="J92" s="286" t="str">
        <f>B37</f>
        <v>Ｌｉｂｅｒｏ　ＦＣ　ジュニア</v>
      </c>
      <c r="K92" s="287"/>
      <c r="L92" s="287"/>
      <c r="M92" s="287"/>
      <c r="N92" s="287"/>
      <c r="O92" s="287"/>
      <c r="P92" s="43"/>
      <c r="Q92" s="45"/>
      <c r="R92" s="43" t="s">
        <v>93</v>
      </c>
      <c r="S92" s="43"/>
      <c r="T92" s="125"/>
      <c r="U92" s="287" t="str">
        <f>B40</f>
        <v>駒ヶ林ＦＣ</v>
      </c>
      <c r="V92" s="287"/>
      <c r="W92" s="287"/>
      <c r="X92" s="287"/>
      <c r="Y92" s="287"/>
      <c r="Z92" s="287"/>
      <c r="AA92" s="286" t="s">
        <v>143</v>
      </c>
      <c r="AB92" s="287"/>
      <c r="AC92" s="287"/>
      <c r="AD92" s="288"/>
    </row>
    <row r="93" spans="2:30" s="9" customFormat="1" ht="21" customHeight="1" thickBot="1">
      <c r="B93" s="41" t="s">
        <v>99</v>
      </c>
      <c r="C93" s="44">
        <v>0.59027777777777779</v>
      </c>
      <c r="D93" s="281" t="s">
        <v>92</v>
      </c>
      <c r="E93" s="282"/>
      <c r="F93" s="283"/>
      <c r="G93" s="281" t="s">
        <v>102</v>
      </c>
      <c r="H93" s="282"/>
      <c r="I93" s="283"/>
      <c r="J93" s="286"/>
      <c r="K93" s="287"/>
      <c r="L93" s="287"/>
      <c r="M93" s="287"/>
      <c r="N93" s="287"/>
      <c r="O93" s="287"/>
      <c r="P93" s="43"/>
      <c r="Q93" s="45"/>
      <c r="R93" s="43" t="s">
        <v>93</v>
      </c>
      <c r="S93" s="43"/>
      <c r="T93" s="126"/>
      <c r="U93" s="287"/>
      <c r="V93" s="287"/>
      <c r="W93" s="287"/>
      <c r="X93" s="287"/>
      <c r="Y93" s="287"/>
      <c r="Z93" s="287"/>
      <c r="AA93" s="286" t="s">
        <v>103</v>
      </c>
      <c r="AB93" s="287"/>
      <c r="AC93" s="287"/>
      <c r="AD93" s="288"/>
    </row>
    <row r="94" spans="2:30" s="9" customFormat="1" ht="21" customHeight="1" thickBot="1">
      <c r="B94" s="41" t="s">
        <v>100</v>
      </c>
      <c r="C94" s="44">
        <v>0.61805555555555558</v>
      </c>
      <c r="D94" s="281" t="s">
        <v>92</v>
      </c>
      <c r="E94" s="282"/>
      <c r="F94" s="283"/>
      <c r="G94" s="281" t="s">
        <v>102</v>
      </c>
      <c r="H94" s="282"/>
      <c r="I94" s="283"/>
      <c r="J94" s="286"/>
      <c r="K94" s="287"/>
      <c r="L94" s="287"/>
      <c r="M94" s="287"/>
      <c r="N94" s="287"/>
      <c r="O94" s="287"/>
      <c r="P94" s="43"/>
      <c r="Q94" s="45"/>
      <c r="R94" s="43" t="s">
        <v>93</v>
      </c>
      <c r="S94" s="43"/>
      <c r="T94" s="126"/>
      <c r="U94" s="287"/>
      <c r="V94" s="287"/>
      <c r="W94" s="287"/>
      <c r="X94" s="287"/>
      <c r="Y94" s="287"/>
      <c r="Z94" s="287"/>
      <c r="AA94" s="292" t="s">
        <v>103</v>
      </c>
      <c r="AB94" s="293"/>
      <c r="AC94" s="293"/>
      <c r="AD94" s="294"/>
    </row>
    <row r="95" spans="2:30" s="9" customFormat="1" ht="21" customHeight="1" thickBot="1">
      <c r="B95" s="41" t="s">
        <v>101</v>
      </c>
      <c r="C95" s="44">
        <v>0.64583333333333337</v>
      </c>
      <c r="D95" s="281" t="s">
        <v>92</v>
      </c>
      <c r="E95" s="282"/>
      <c r="F95" s="283"/>
      <c r="G95" s="281" t="s">
        <v>102</v>
      </c>
      <c r="H95" s="282"/>
      <c r="I95" s="283"/>
      <c r="J95" s="286"/>
      <c r="K95" s="287"/>
      <c r="L95" s="287"/>
      <c r="M95" s="287"/>
      <c r="N95" s="287"/>
      <c r="O95" s="287"/>
      <c r="P95" s="43"/>
      <c r="Q95" s="45"/>
      <c r="R95" s="43" t="s">
        <v>93</v>
      </c>
      <c r="S95" s="43"/>
      <c r="T95" s="125"/>
      <c r="U95" s="287"/>
      <c r="V95" s="287"/>
      <c r="W95" s="287"/>
      <c r="X95" s="287"/>
      <c r="Y95" s="287"/>
      <c r="Z95" s="287"/>
      <c r="AA95" s="286" t="s">
        <v>103</v>
      </c>
      <c r="AB95" s="287"/>
      <c r="AC95" s="287"/>
      <c r="AD95" s="288"/>
    </row>
    <row r="96" spans="2:30" s="9" customFormat="1" ht="21" customHeight="1" thickBot="1">
      <c r="B96" s="46" t="s">
        <v>104</v>
      </c>
      <c r="C96" s="44">
        <v>0.67361111111111116</v>
      </c>
      <c r="D96" s="289" t="s">
        <v>92</v>
      </c>
      <c r="E96" s="279"/>
      <c r="F96" s="290"/>
      <c r="G96" s="281" t="s">
        <v>102</v>
      </c>
      <c r="H96" s="282"/>
      <c r="I96" s="283"/>
      <c r="J96" s="286"/>
      <c r="K96" s="287"/>
      <c r="L96" s="287"/>
      <c r="M96" s="287"/>
      <c r="N96" s="287"/>
      <c r="O96" s="287"/>
      <c r="P96" s="43"/>
      <c r="Q96" s="45"/>
      <c r="R96" s="43" t="s">
        <v>93</v>
      </c>
      <c r="S96" s="43"/>
      <c r="T96" s="125"/>
      <c r="U96" s="287"/>
      <c r="V96" s="287"/>
      <c r="W96" s="287"/>
      <c r="X96" s="287"/>
      <c r="Y96" s="287"/>
      <c r="Z96" s="287"/>
      <c r="AA96" s="292" t="s">
        <v>103</v>
      </c>
      <c r="AB96" s="293"/>
      <c r="AC96" s="293"/>
      <c r="AD96" s="294"/>
    </row>
    <row r="97" spans="1:36" s="9" customFormat="1" ht="7.5" customHeight="1">
      <c r="F97" s="39"/>
      <c r="H97" s="40"/>
      <c r="J97" s="39"/>
      <c r="L97" s="40"/>
      <c r="N97" s="39"/>
      <c r="P97" s="40"/>
      <c r="Q97" s="40"/>
      <c r="R97" s="40"/>
      <c r="S97" s="40"/>
      <c r="T97" s="40"/>
    </row>
    <row r="98" spans="1:36" s="9" customFormat="1" ht="18" customHeight="1">
      <c r="B98" s="291" t="s">
        <v>245</v>
      </c>
      <c r="C98" s="291"/>
      <c r="D98" s="291"/>
      <c r="E98" s="291"/>
      <c r="F98" s="291"/>
      <c r="G98" s="291"/>
      <c r="H98" s="291"/>
      <c r="J98" s="39"/>
      <c r="L98" s="40"/>
      <c r="N98" s="39"/>
      <c r="P98" s="40"/>
      <c r="Q98" s="40"/>
      <c r="R98" s="40"/>
      <c r="S98" s="40"/>
      <c r="T98" s="40"/>
    </row>
    <row r="99" spans="1:36" s="9" customFormat="1" ht="7.5" customHeight="1" thickBot="1">
      <c r="F99" s="39"/>
      <c r="H99" s="40"/>
      <c r="J99" s="39"/>
      <c r="L99" s="40"/>
      <c r="N99" s="39"/>
      <c r="P99" s="40"/>
      <c r="Q99" s="40"/>
      <c r="R99" s="40"/>
      <c r="S99" s="40"/>
      <c r="T99" s="40"/>
    </row>
    <row r="100" spans="1:36" s="9" customFormat="1" ht="21" customHeight="1" thickBot="1">
      <c r="B100" s="41" t="s">
        <v>85</v>
      </c>
      <c r="C100" s="42" t="s">
        <v>86</v>
      </c>
      <c r="D100" s="281" t="s">
        <v>87</v>
      </c>
      <c r="E100" s="282"/>
      <c r="F100" s="283"/>
      <c r="G100" s="281" t="s">
        <v>88</v>
      </c>
      <c r="H100" s="282"/>
      <c r="I100" s="283"/>
      <c r="J100" s="284" t="s">
        <v>89</v>
      </c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96"/>
      <c r="AA100" s="281" t="s">
        <v>90</v>
      </c>
      <c r="AB100" s="282"/>
      <c r="AC100" s="282"/>
      <c r="AD100" s="283"/>
    </row>
    <row r="101" spans="1:36" s="9" customFormat="1" ht="21" customHeight="1" thickBot="1">
      <c r="B101" s="41" t="s">
        <v>91</v>
      </c>
      <c r="C101" s="44">
        <v>0.40972222222222227</v>
      </c>
      <c r="D101" s="281" t="s">
        <v>92</v>
      </c>
      <c r="E101" s="282"/>
      <c r="F101" s="283"/>
      <c r="G101" s="281" t="s">
        <v>376</v>
      </c>
      <c r="H101" s="282"/>
      <c r="I101" s="283"/>
      <c r="J101" s="286" t="str">
        <f>B31</f>
        <v>ＦＣ和田山ウイングス</v>
      </c>
      <c r="K101" s="287"/>
      <c r="L101" s="287"/>
      <c r="M101" s="287"/>
      <c r="N101" s="287"/>
      <c r="O101" s="287"/>
      <c r="P101" s="43"/>
      <c r="Q101" s="45"/>
      <c r="R101" s="43" t="s">
        <v>93</v>
      </c>
      <c r="S101" s="43"/>
      <c r="T101" s="43"/>
      <c r="U101" s="287" t="str">
        <f>B32</f>
        <v>宮本ＦＣ</v>
      </c>
      <c r="V101" s="287"/>
      <c r="W101" s="287"/>
      <c r="X101" s="287"/>
      <c r="Y101" s="287"/>
      <c r="Z101" s="287"/>
      <c r="AA101" s="286" t="s">
        <v>146</v>
      </c>
      <c r="AB101" s="287"/>
      <c r="AC101" s="287"/>
      <c r="AD101" s="288"/>
    </row>
    <row r="102" spans="1:36" s="9" customFormat="1" ht="21" customHeight="1" thickBot="1">
      <c r="B102" s="41" t="s">
        <v>94</v>
      </c>
      <c r="C102" s="44">
        <v>0.4375</v>
      </c>
      <c r="D102" s="281" t="s">
        <v>92</v>
      </c>
      <c r="E102" s="282"/>
      <c r="F102" s="283"/>
      <c r="G102" s="281" t="s">
        <v>377</v>
      </c>
      <c r="H102" s="282"/>
      <c r="I102" s="283"/>
      <c r="J102" s="286" t="str">
        <f>B39</f>
        <v>神野ＳＣ</v>
      </c>
      <c r="K102" s="287"/>
      <c r="L102" s="287"/>
      <c r="M102" s="287"/>
      <c r="N102" s="287"/>
      <c r="O102" s="287"/>
      <c r="P102" s="43"/>
      <c r="Q102" s="45"/>
      <c r="R102" s="43" t="s">
        <v>93</v>
      </c>
      <c r="S102" s="43"/>
      <c r="T102" s="125"/>
      <c r="U102" s="287" t="str">
        <f>B40</f>
        <v>駒ヶ林ＦＣ</v>
      </c>
      <c r="V102" s="287"/>
      <c r="W102" s="287"/>
      <c r="X102" s="287"/>
      <c r="Y102" s="287"/>
      <c r="Z102" s="287"/>
      <c r="AA102" s="286" t="s">
        <v>143</v>
      </c>
      <c r="AB102" s="287"/>
      <c r="AC102" s="287"/>
      <c r="AD102" s="288"/>
    </row>
    <row r="103" spans="1:36" s="9" customFormat="1" ht="21" customHeight="1" thickBot="1">
      <c r="B103" s="41" t="s">
        <v>95</v>
      </c>
      <c r="C103" s="44">
        <v>0.46527777777777773</v>
      </c>
      <c r="D103" s="281" t="s">
        <v>92</v>
      </c>
      <c r="E103" s="282"/>
      <c r="F103" s="283"/>
      <c r="G103" s="281" t="s">
        <v>376</v>
      </c>
      <c r="H103" s="282"/>
      <c r="I103" s="283"/>
      <c r="J103" s="286" t="str">
        <f>B30</f>
        <v>チャクラネスト奈良</v>
      </c>
      <c r="K103" s="287"/>
      <c r="L103" s="287"/>
      <c r="M103" s="287"/>
      <c r="N103" s="287"/>
      <c r="O103" s="287"/>
      <c r="P103" s="43"/>
      <c r="Q103" s="45"/>
      <c r="R103" s="43" t="s">
        <v>93</v>
      </c>
      <c r="S103" s="43"/>
      <c r="T103" s="125"/>
      <c r="U103" s="287" t="str">
        <f>B32</f>
        <v>宮本ＦＣ</v>
      </c>
      <c r="V103" s="287"/>
      <c r="W103" s="287"/>
      <c r="X103" s="287"/>
      <c r="Y103" s="287"/>
      <c r="Z103" s="287"/>
      <c r="AA103" s="286" t="s">
        <v>147</v>
      </c>
      <c r="AB103" s="287"/>
      <c r="AC103" s="287"/>
      <c r="AD103" s="288"/>
    </row>
    <row r="104" spans="1:36" s="9" customFormat="1" ht="21" customHeight="1" thickBot="1">
      <c r="B104" s="41" t="s">
        <v>96</v>
      </c>
      <c r="C104" s="44">
        <v>0.49305555555555558</v>
      </c>
      <c r="D104" s="281" t="s">
        <v>92</v>
      </c>
      <c r="E104" s="282"/>
      <c r="F104" s="283"/>
      <c r="G104" s="281" t="s">
        <v>377</v>
      </c>
      <c r="H104" s="282"/>
      <c r="I104" s="283"/>
      <c r="J104" s="286" t="str">
        <f>B38</f>
        <v>野畑ＪＦＣ</v>
      </c>
      <c r="K104" s="287"/>
      <c r="L104" s="287"/>
      <c r="M104" s="287"/>
      <c r="N104" s="287"/>
      <c r="O104" s="287"/>
      <c r="P104" s="43"/>
      <c r="Q104" s="45"/>
      <c r="R104" s="43" t="s">
        <v>93</v>
      </c>
      <c r="S104" s="43"/>
      <c r="T104" s="125"/>
      <c r="U104" s="287" t="str">
        <f>B40</f>
        <v>駒ヶ林ＦＣ</v>
      </c>
      <c r="V104" s="287"/>
      <c r="W104" s="287"/>
      <c r="X104" s="287"/>
      <c r="Y104" s="287"/>
      <c r="Z104" s="287"/>
      <c r="AA104" s="286" t="s">
        <v>141</v>
      </c>
      <c r="AB104" s="287"/>
      <c r="AC104" s="287"/>
      <c r="AD104" s="288"/>
    </row>
    <row r="105" spans="1:36" s="9" customFormat="1" ht="21" customHeight="1" thickBot="1">
      <c r="B105" s="41" t="s">
        <v>97</v>
      </c>
      <c r="C105" s="44">
        <v>0.52083333333333304</v>
      </c>
      <c r="D105" s="281" t="s">
        <v>92</v>
      </c>
      <c r="E105" s="282"/>
      <c r="F105" s="283"/>
      <c r="G105" s="281" t="s">
        <v>376</v>
      </c>
      <c r="H105" s="282"/>
      <c r="I105" s="283"/>
      <c r="J105" s="286" t="str">
        <f>B30</f>
        <v>チャクラネスト奈良</v>
      </c>
      <c r="K105" s="287"/>
      <c r="L105" s="287"/>
      <c r="M105" s="287"/>
      <c r="N105" s="287"/>
      <c r="O105" s="287"/>
      <c r="P105" s="43"/>
      <c r="Q105" s="45"/>
      <c r="R105" s="43" t="s">
        <v>93</v>
      </c>
      <c r="S105" s="43"/>
      <c r="T105" s="125"/>
      <c r="U105" s="287" t="str">
        <f>B31</f>
        <v>ＦＣ和田山ウイングス</v>
      </c>
      <c r="V105" s="287"/>
      <c r="W105" s="287"/>
      <c r="X105" s="287"/>
      <c r="Y105" s="287"/>
      <c r="Z105" s="287"/>
      <c r="AA105" s="286" t="s">
        <v>147</v>
      </c>
      <c r="AB105" s="287"/>
      <c r="AC105" s="287"/>
      <c r="AD105" s="288"/>
    </row>
    <row r="106" spans="1:36" s="9" customFormat="1" ht="21" customHeight="1" thickBot="1">
      <c r="B106" s="41" t="s">
        <v>98</v>
      </c>
      <c r="C106" s="44">
        <v>0.54861111111111105</v>
      </c>
      <c r="D106" s="281" t="s">
        <v>92</v>
      </c>
      <c r="E106" s="282"/>
      <c r="F106" s="283"/>
      <c r="G106" s="281" t="s">
        <v>377</v>
      </c>
      <c r="H106" s="282"/>
      <c r="I106" s="283"/>
      <c r="J106" s="286" t="str">
        <f>B38</f>
        <v>野畑ＪＦＣ</v>
      </c>
      <c r="K106" s="287"/>
      <c r="L106" s="287"/>
      <c r="M106" s="287"/>
      <c r="N106" s="287"/>
      <c r="O106" s="287"/>
      <c r="P106" s="43"/>
      <c r="Q106" s="45"/>
      <c r="R106" s="43" t="s">
        <v>93</v>
      </c>
      <c r="S106" s="43"/>
      <c r="T106" s="125"/>
      <c r="U106" s="287" t="str">
        <f>B39</f>
        <v>神野ＳＣ</v>
      </c>
      <c r="V106" s="287"/>
      <c r="W106" s="287"/>
      <c r="X106" s="287"/>
      <c r="Y106" s="287"/>
      <c r="Z106" s="287"/>
      <c r="AA106" s="286" t="s">
        <v>142</v>
      </c>
      <c r="AB106" s="287"/>
      <c r="AC106" s="287"/>
      <c r="AD106" s="288"/>
    </row>
    <row r="107" spans="1:36" s="9" customFormat="1" ht="21" customHeight="1" thickBot="1">
      <c r="B107" s="41" t="s">
        <v>99</v>
      </c>
      <c r="C107" s="44">
        <v>0.59027777777777779</v>
      </c>
      <c r="D107" s="281" t="s">
        <v>92</v>
      </c>
      <c r="E107" s="282"/>
      <c r="F107" s="283"/>
      <c r="G107" s="281" t="s">
        <v>102</v>
      </c>
      <c r="H107" s="282"/>
      <c r="I107" s="283"/>
      <c r="J107" s="286"/>
      <c r="K107" s="287"/>
      <c r="L107" s="287"/>
      <c r="M107" s="287"/>
      <c r="N107" s="287"/>
      <c r="O107" s="287"/>
      <c r="P107" s="43"/>
      <c r="Q107" s="45"/>
      <c r="R107" s="43" t="s">
        <v>93</v>
      </c>
      <c r="S107" s="43"/>
      <c r="T107" s="126"/>
      <c r="U107" s="287"/>
      <c r="V107" s="287"/>
      <c r="W107" s="287"/>
      <c r="X107" s="287"/>
      <c r="Y107" s="287"/>
      <c r="Z107" s="287"/>
      <c r="AA107" s="286" t="s">
        <v>103</v>
      </c>
      <c r="AB107" s="287"/>
      <c r="AC107" s="287"/>
      <c r="AD107" s="288"/>
    </row>
    <row r="108" spans="1:36" s="9" customFormat="1" ht="21" customHeight="1" thickBot="1">
      <c r="B108" s="41" t="s">
        <v>100</v>
      </c>
      <c r="C108" s="44">
        <v>0.61805555555555558</v>
      </c>
      <c r="D108" s="281" t="s">
        <v>92</v>
      </c>
      <c r="E108" s="282"/>
      <c r="F108" s="283"/>
      <c r="G108" s="281" t="s">
        <v>102</v>
      </c>
      <c r="H108" s="282"/>
      <c r="I108" s="283"/>
      <c r="J108" s="286"/>
      <c r="K108" s="287"/>
      <c r="L108" s="287"/>
      <c r="M108" s="287"/>
      <c r="N108" s="287"/>
      <c r="O108" s="287"/>
      <c r="P108" s="43"/>
      <c r="Q108" s="45"/>
      <c r="R108" s="43" t="s">
        <v>93</v>
      </c>
      <c r="S108" s="43"/>
      <c r="T108" s="126"/>
      <c r="U108" s="287"/>
      <c r="V108" s="287"/>
      <c r="W108" s="287"/>
      <c r="X108" s="287"/>
      <c r="Y108" s="287"/>
      <c r="Z108" s="287"/>
      <c r="AA108" s="292" t="s">
        <v>103</v>
      </c>
      <c r="AB108" s="293"/>
      <c r="AC108" s="293"/>
      <c r="AD108" s="294"/>
    </row>
    <row r="109" spans="1:36" s="9" customFormat="1" ht="21" customHeight="1" thickBot="1">
      <c r="B109" s="41" t="s">
        <v>101</v>
      </c>
      <c r="C109" s="44">
        <v>0.64583333333333337</v>
      </c>
      <c r="D109" s="281" t="s">
        <v>92</v>
      </c>
      <c r="E109" s="282"/>
      <c r="F109" s="283"/>
      <c r="G109" s="281" t="s">
        <v>102</v>
      </c>
      <c r="H109" s="282"/>
      <c r="I109" s="283"/>
      <c r="J109" s="286"/>
      <c r="K109" s="287"/>
      <c r="L109" s="287"/>
      <c r="M109" s="287"/>
      <c r="N109" s="287"/>
      <c r="O109" s="287"/>
      <c r="P109" s="43"/>
      <c r="Q109" s="45"/>
      <c r="R109" s="43" t="s">
        <v>93</v>
      </c>
      <c r="S109" s="43"/>
      <c r="T109" s="125"/>
      <c r="U109" s="287"/>
      <c r="V109" s="287"/>
      <c r="W109" s="287"/>
      <c r="X109" s="287"/>
      <c r="Y109" s="287"/>
      <c r="Z109" s="287"/>
      <c r="AA109" s="286" t="s">
        <v>103</v>
      </c>
      <c r="AB109" s="287"/>
      <c r="AC109" s="287"/>
      <c r="AD109" s="288"/>
    </row>
    <row r="110" spans="1:36" s="9" customFormat="1" ht="21" customHeight="1" thickBot="1">
      <c r="B110" s="46" t="s">
        <v>104</v>
      </c>
      <c r="C110" s="44">
        <v>0.67361111111111116</v>
      </c>
      <c r="D110" s="289" t="s">
        <v>92</v>
      </c>
      <c r="E110" s="279"/>
      <c r="F110" s="290"/>
      <c r="G110" s="281" t="s">
        <v>102</v>
      </c>
      <c r="H110" s="282"/>
      <c r="I110" s="283"/>
      <c r="J110" s="286"/>
      <c r="K110" s="287"/>
      <c r="L110" s="287"/>
      <c r="M110" s="287"/>
      <c r="N110" s="287"/>
      <c r="O110" s="287"/>
      <c r="P110" s="43"/>
      <c r="Q110" s="45"/>
      <c r="R110" s="43" t="s">
        <v>93</v>
      </c>
      <c r="S110" s="43"/>
      <c r="T110" s="125"/>
      <c r="U110" s="287"/>
      <c r="V110" s="287"/>
      <c r="W110" s="287"/>
      <c r="X110" s="287"/>
      <c r="Y110" s="287"/>
      <c r="Z110" s="287"/>
      <c r="AA110" s="292" t="s">
        <v>103</v>
      </c>
      <c r="AB110" s="293"/>
      <c r="AC110" s="293"/>
      <c r="AD110" s="294"/>
    </row>
    <row r="112" spans="1:36" ht="15" customHeight="1">
      <c r="A112" s="9"/>
      <c r="B112" s="329" t="s">
        <v>179</v>
      </c>
      <c r="C112" s="329"/>
      <c r="D112" s="329"/>
      <c r="E112" s="329"/>
      <c r="F112" s="329"/>
      <c r="G112" s="329"/>
      <c r="H112" s="329"/>
      <c r="I112" s="329"/>
      <c r="J112" s="329"/>
      <c r="K112" s="329"/>
      <c r="L112" s="329"/>
      <c r="M112" s="329"/>
      <c r="N112" s="329"/>
      <c r="O112" s="329"/>
      <c r="P112" s="329"/>
      <c r="Q112" s="329"/>
      <c r="R112" s="329"/>
      <c r="S112" s="329"/>
      <c r="T112" s="329"/>
      <c r="U112" s="329"/>
      <c r="V112" s="329"/>
      <c r="W112" s="329"/>
      <c r="X112" s="329"/>
      <c r="Y112" s="329"/>
      <c r="Z112" s="329"/>
      <c r="AA112" s="329"/>
      <c r="AB112" s="329"/>
      <c r="AC112" s="329"/>
      <c r="AD112" s="329"/>
      <c r="AE112" s="141"/>
      <c r="AF112" s="141"/>
      <c r="AG112" s="141"/>
      <c r="AH112" s="141"/>
      <c r="AI112" s="141"/>
      <c r="AJ112" s="9"/>
    </row>
  </sheetData>
  <mergeCells count="395">
    <mergeCell ref="D63:AD63"/>
    <mergeCell ref="D49:AD49"/>
    <mergeCell ref="D77:AD77"/>
    <mergeCell ref="B112:AD112"/>
    <mergeCell ref="B4:AD4"/>
    <mergeCell ref="B8:H8"/>
    <mergeCell ref="B10:D10"/>
    <mergeCell ref="E10:H10"/>
    <mergeCell ref="I10:L10"/>
    <mergeCell ref="M10:P10"/>
    <mergeCell ref="Q10:T10"/>
    <mergeCell ref="U10:X10"/>
    <mergeCell ref="Y10:Z10"/>
    <mergeCell ref="AA10:AB10"/>
    <mergeCell ref="AC10:AD10"/>
    <mergeCell ref="B11:D11"/>
    <mergeCell ref="E11:H11"/>
    <mergeCell ref="Y11:Z11"/>
    <mergeCell ref="AA11:AB11"/>
    <mergeCell ref="AC11:AD11"/>
    <mergeCell ref="B12:D12"/>
    <mergeCell ref="I12:L12"/>
    <mergeCell ref="Y12:Z12"/>
    <mergeCell ref="AA12:AB12"/>
    <mergeCell ref="AC12:AD12"/>
    <mergeCell ref="B13:D13"/>
    <mergeCell ref="M13:P13"/>
    <mergeCell ref="Y13:Z13"/>
    <mergeCell ref="AA13:AB13"/>
    <mergeCell ref="AC13:AD13"/>
    <mergeCell ref="B14:D14"/>
    <mergeCell ref="Q14:T14"/>
    <mergeCell ref="Y14:Z14"/>
    <mergeCell ref="AA14:AB14"/>
    <mergeCell ref="AC14:AD14"/>
    <mergeCell ref="B15:D15"/>
    <mergeCell ref="U15:X15"/>
    <mergeCell ref="Y15:Z15"/>
    <mergeCell ref="AA15:AB15"/>
    <mergeCell ref="AC15:AD15"/>
    <mergeCell ref="B17:H17"/>
    <mergeCell ref="B19:D19"/>
    <mergeCell ref="E19:H19"/>
    <mergeCell ref="I19:L19"/>
    <mergeCell ref="M19:P19"/>
    <mergeCell ref="Q19:T19"/>
    <mergeCell ref="AC22:AD22"/>
    <mergeCell ref="U19:X19"/>
    <mergeCell ref="Y19:Z19"/>
    <mergeCell ref="AA19:AB19"/>
    <mergeCell ref="AC19:AD19"/>
    <mergeCell ref="B20:D20"/>
    <mergeCell ref="E20:H20"/>
    <mergeCell ref="Y20:Z20"/>
    <mergeCell ref="AA20:AB20"/>
    <mergeCell ref="AC20:AD20"/>
    <mergeCell ref="AC24:AD24"/>
    <mergeCell ref="B21:D21"/>
    <mergeCell ref="I21:L21"/>
    <mergeCell ref="Y21:Z21"/>
    <mergeCell ref="AA21:AB21"/>
    <mergeCell ref="AC21:AD21"/>
    <mergeCell ref="B22:D22"/>
    <mergeCell ref="M22:P22"/>
    <mergeCell ref="Y22:Z22"/>
    <mergeCell ref="AA22:AB22"/>
    <mergeCell ref="Q28:T28"/>
    <mergeCell ref="B23:D23"/>
    <mergeCell ref="Q23:T23"/>
    <mergeCell ref="Y23:Z23"/>
    <mergeCell ref="AA23:AB23"/>
    <mergeCell ref="AC23:AD23"/>
    <mergeCell ref="B24:D24"/>
    <mergeCell ref="U24:X24"/>
    <mergeCell ref="Y24:Z24"/>
    <mergeCell ref="AA24:AB24"/>
    <mergeCell ref="B29:D29"/>
    <mergeCell ref="E29:H29"/>
    <mergeCell ref="U29:V29"/>
    <mergeCell ref="W29:X29"/>
    <mergeCell ref="Y29:Z29"/>
    <mergeCell ref="B26:H26"/>
    <mergeCell ref="B28:D28"/>
    <mergeCell ref="E28:H28"/>
    <mergeCell ref="I28:L28"/>
    <mergeCell ref="M28:P28"/>
    <mergeCell ref="U31:V31"/>
    <mergeCell ref="W31:X31"/>
    <mergeCell ref="Y31:Z31"/>
    <mergeCell ref="U28:V28"/>
    <mergeCell ref="W28:X28"/>
    <mergeCell ref="Y28:Z28"/>
    <mergeCell ref="W32:X32"/>
    <mergeCell ref="Y32:Z32"/>
    <mergeCell ref="B34:H34"/>
    <mergeCell ref="B30:D30"/>
    <mergeCell ref="I30:L30"/>
    <mergeCell ref="U30:V30"/>
    <mergeCell ref="W30:X30"/>
    <mergeCell ref="Y30:Z30"/>
    <mergeCell ref="B31:D31"/>
    <mergeCell ref="M31:P31"/>
    <mergeCell ref="M36:P36"/>
    <mergeCell ref="Q36:T36"/>
    <mergeCell ref="U36:V36"/>
    <mergeCell ref="B32:D32"/>
    <mergeCell ref="Q32:T32"/>
    <mergeCell ref="U32:V32"/>
    <mergeCell ref="W36:X36"/>
    <mergeCell ref="Y36:Z36"/>
    <mergeCell ref="B37:D37"/>
    <mergeCell ref="E37:H37"/>
    <mergeCell ref="U37:V37"/>
    <mergeCell ref="W37:X37"/>
    <mergeCell ref="Y37:Z37"/>
    <mergeCell ref="B36:D36"/>
    <mergeCell ref="E36:H36"/>
    <mergeCell ref="I36:L36"/>
    <mergeCell ref="B38:D38"/>
    <mergeCell ref="I38:L38"/>
    <mergeCell ref="U38:V38"/>
    <mergeCell ref="W38:X38"/>
    <mergeCell ref="Y38:Z38"/>
    <mergeCell ref="B39:D39"/>
    <mergeCell ref="M39:P39"/>
    <mergeCell ref="U39:V39"/>
    <mergeCell ref="W39:X39"/>
    <mergeCell ref="Y39:Z39"/>
    <mergeCell ref="B40:D40"/>
    <mergeCell ref="Q40:T40"/>
    <mergeCell ref="U40:V40"/>
    <mergeCell ref="W40:X40"/>
    <mergeCell ref="Y40:Z40"/>
    <mergeCell ref="B42:H42"/>
    <mergeCell ref="D44:F44"/>
    <mergeCell ref="G44:I44"/>
    <mergeCell ref="J44:Z44"/>
    <mergeCell ref="AA44:AD44"/>
    <mergeCell ref="D45:F45"/>
    <mergeCell ref="G45:I45"/>
    <mergeCell ref="J45:O45"/>
    <mergeCell ref="U45:Z45"/>
    <mergeCell ref="AA45:AD45"/>
    <mergeCell ref="D46:F46"/>
    <mergeCell ref="G46:I46"/>
    <mergeCell ref="J46:O46"/>
    <mergeCell ref="U46:Z46"/>
    <mergeCell ref="AA46:AD46"/>
    <mergeCell ref="D47:F47"/>
    <mergeCell ref="G47:I47"/>
    <mergeCell ref="J47:O47"/>
    <mergeCell ref="U47:Z47"/>
    <mergeCell ref="AA47:AD47"/>
    <mergeCell ref="D48:F48"/>
    <mergeCell ref="G48:I48"/>
    <mergeCell ref="J48:O48"/>
    <mergeCell ref="U48:Z48"/>
    <mergeCell ref="AA48:AD48"/>
    <mergeCell ref="D50:F50"/>
    <mergeCell ref="G50:I50"/>
    <mergeCell ref="J50:O50"/>
    <mergeCell ref="U50:Z50"/>
    <mergeCell ref="AA50:AD50"/>
    <mergeCell ref="D51:F51"/>
    <mergeCell ref="G51:I51"/>
    <mergeCell ref="J51:O51"/>
    <mergeCell ref="U51:Z51"/>
    <mergeCell ref="AA51:AD51"/>
    <mergeCell ref="D52:F52"/>
    <mergeCell ref="G52:I52"/>
    <mergeCell ref="J52:O52"/>
    <mergeCell ref="U52:Z52"/>
    <mergeCell ref="AA52:AD52"/>
    <mergeCell ref="D53:F53"/>
    <mergeCell ref="G53:I53"/>
    <mergeCell ref="J53:O53"/>
    <mergeCell ref="U53:Z53"/>
    <mergeCell ref="AA53:AD53"/>
    <mergeCell ref="D54:F54"/>
    <mergeCell ref="G54:I54"/>
    <mergeCell ref="J54:O54"/>
    <mergeCell ref="U54:Z54"/>
    <mergeCell ref="AA54:AD54"/>
    <mergeCell ref="B56:H56"/>
    <mergeCell ref="D58:F58"/>
    <mergeCell ref="G58:I58"/>
    <mergeCell ref="J58:Z58"/>
    <mergeCell ref="AA58:AD58"/>
    <mergeCell ref="D59:F59"/>
    <mergeCell ref="G59:I59"/>
    <mergeCell ref="J59:O59"/>
    <mergeCell ref="U59:Z59"/>
    <mergeCell ref="AA59:AD59"/>
    <mergeCell ref="D60:F60"/>
    <mergeCell ref="G60:I60"/>
    <mergeCell ref="J73:O73"/>
    <mergeCell ref="U73:Z73"/>
    <mergeCell ref="AA60:AD60"/>
    <mergeCell ref="D61:F61"/>
    <mergeCell ref="G61:I61"/>
    <mergeCell ref="J61:O61"/>
    <mergeCell ref="U61:Z61"/>
    <mergeCell ref="AA61:AD61"/>
    <mergeCell ref="D62:F62"/>
    <mergeCell ref="G62:I62"/>
    <mergeCell ref="J62:O62"/>
    <mergeCell ref="U62:Z62"/>
    <mergeCell ref="AA62:AD62"/>
    <mergeCell ref="D64:F64"/>
    <mergeCell ref="G64:I64"/>
    <mergeCell ref="J64:O64"/>
    <mergeCell ref="U64:Z64"/>
    <mergeCell ref="AA64:AD64"/>
    <mergeCell ref="D65:F65"/>
    <mergeCell ref="G65:I65"/>
    <mergeCell ref="J66:O66"/>
    <mergeCell ref="U66:Z66"/>
    <mergeCell ref="AA65:AD65"/>
    <mergeCell ref="D66:F66"/>
    <mergeCell ref="G66:I66"/>
    <mergeCell ref="J65:O65"/>
    <mergeCell ref="U65:Z65"/>
    <mergeCell ref="AA66:AD66"/>
    <mergeCell ref="J74:O74"/>
    <mergeCell ref="U74:Z74"/>
    <mergeCell ref="U67:Z67"/>
    <mergeCell ref="AA67:AD67"/>
    <mergeCell ref="D68:F68"/>
    <mergeCell ref="G68:I68"/>
    <mergeCell ref="J68:O68"/>
    <mergeCell ref="U68:Z68"/>
    <mergeCell ref="AA68:AD68"/>
    <mergeCell ref="B70:H70"/>
    <mergeCell ref="D72:F72"/>
    <mergeCell ref="G72:I72"/>
    <mergeCell ref="J72:Z72"/>
    <mergeCell ref="D73:F73"/>
    <mergeCell ref="G73:I73"/>
    <mergeCell ref="AA73:AD73"/>
    <mergeCell ref="D74:F74"/>
    <mergeCell ref="G74:I74"/>
    <mergeCell ref="J60:O60"/>
    <mergeCell ref="U60:Z60"/>
    <mergeCell ref="AA74:AD74"/>
    <mergeCell ref="AA72:AD72"/>
    <mergeCell ref="D67:F67"/>
    <mergeCell ref="G67:I67"/>
    <mergeCell ref="J67:O67"/>
    <mergeCell ref="AA75:AD75"/>
    <mergeCell ref="D76:F76"/>
    <mergeCell ref="G76:I76"/>
    <mergeCell ref="J76:O76"/>
    <mergeCell ref="U76:Z76"/>
    <mergeCell ref="AA76:AD76"/>
    <mergeCell ref="J75:O75"/>
    <mergeCell ref="U75:Z75"/>
    <mergeCell ref="D75:F75"/>
    <mergeCell ref="G75:I75"/>
    <mergeCell ref="D78:F78"/>
    <mergeCell ref="G78:I78"/>
    <mergeCell ref="J78:O78"/>
    <mergeCell ref="U78:Z78"/>
    <mergeCell ref="AA78:AD78"/>
    <mergeCell ref="D79:F79"/>
    <mergeCell ref="G79:I79"/>
    <mergeCell ref="J79:O79"/>
    <mergeCell ref="U79:Z79"/>
    <mergeCell ref="AA79:AD79"/>
    <mergeCell ref="D80:F80"/>
    <mergeCell ref="G80:I80"/>
    <mergeCell ref="J80:O80"/>
    <mergeCell ref="U80:Z80"/>
    <mergeCell ref="AA80:AD80"/>
    <mergeCell ref="D81:F81"/>
    <mergeCell ref="G81:I81"/>
    <mergeCell ref="J81:O81"/>
    <mergeCell ref="U81:Z81"/>
    <mergeCell ref="AA81:AD81"/>
    <mergeCell ref="D82:F82"/>
    <mergeCell ref="G82:I82"/>
    <mergeCell ref="J82:O82"/>
    <mergeCell ref="U82:Z82"/>
    <mergeCell ref="AA82:AD82"/>
    <mergeCell ref="B84:H84"/>
    <mergeCell ref="D86:F86"/>
    <mergeCell ref="G86:I86"/>
    <mergeCell ref="J86:Z86"/>
    <mergeCell ref="AA86:AD86"/>
    <mergeCell ref="D87:F87"/>
    <mergeCell ref="G87:I87"/>
    <mergeCell ref="J87:O87"/>
    <mergeCell ref="U87:Z87"/>
    <mergeCell ref="AA87:AD87"/>
    <mergeCell ref="D88:F88"/>
    <mergeCell ref="G88:I88"/>
    <mergeCell ref="J88:O88"/>
    <mergeCell ref="U88:Z88"/>
    <mergeCell ref="AA88:AD88"/>
    <mergeCell ref="D89:F89"/>
    <mergeCell ref="G89:I89"/>
    <mergeCell ref="J89:O89"/>
    <mergeCell ref="U89:Z89"/>
    <mergeCell ref="AA89:AD89"/>
    <mergeCell ref="D90:F90"/>
    <mergeCell ref="G90:I90"/>
    <mergeCell ref="J90:O90"/>
    <mergeCell ref="U90:Z90"/>
    <mergeCell ref="AA90:AD90"/>
    <mergeCell ref="D91:F91"/>
    <mergeCell ref="G91:I91"/>
    <mergeCell ref="J91:O91"/>
    <mergeCell ref="U91:Z91"/>
    <mergeCell ref="AA91:AD91"/>
    <mergeCell ref="D92:F92"/>
    <mergeCell ref="G92:I92"/>
    <mergeCell ref="J92:O92"/>
    <mergeCell ref="U92:Z92"/>
    <mergeCell ref="AA92:AD92"/>
    <mergeCell ref="D93:F93"/>
    <mergeCell ref="G93:I93"/>
    <mergeCell ref="J93:O93"/>
    <mergeCell ref="U93:Z93"/>
    <mergeCell ref="AA93:AD93"/>
    <mergeCell ref="D94:F94"/>
    <mergeCell ref="G94:I94"/>
    <mergeCell ref="J94:O94"/>
    <mergeCell ref="U94:Z94"/>
    <mergeCell ref="AA94:AD94"/>
    <mergeCell ref="D95:F95"/>
    <mergeCell ref="G95:I95"/>
    <mergeCell ref="J95:O95"/>
    <mergeCell ref="U95:Z95"/>
    <mergeCell ref="AA95:AD95"/>
    <mergeCell ref="D96:F96"/>
    <mergeCell ref="G96:I96"/>
    <mergeCell ref="J96:O96"/>
    <mergeCell ref="U96:Z96"/>
    <mergeCell ref="AA96:AD96"/>
    <mergeCell ref="B98:H98"/>
    <mergeCell ref="D100:F100"/>
    <mergeCell ref="G100:I100"/>
    <mergeCell ref="J100:Z100"/>
    <mergeCell ref="AA100:AD100"/>
    <mergeCell ref="D101:F101"/>
    <mergeCell ref="G101:I101"/>
    <mergeCell ref="J101:O101"/>
    <mergeCell ref="U101:Z101"/>
    <mergeCell ref="AA101:AD101"/>
    <mergeCell ref="D102:F102"/>
    <mergeCell ref="G102:I102"/>
    <mergeCell ref="J102:O102"/>
    <mergeCell ref="U102:Z102"/>
    <mergeCell ref="AA102:AD102"/>
    <mergeCell ref="D103:F103"/>
    <mergeCell ref="G103:I103"/>
    <mergeCell ref="J103:O103"/>
    <mergeCell ref="U103:Z103"/>
    <mergeCell ref="AA103:AD103"/>
    <mergeCell ref="D104:F104"/>
    <mergeCell ref="G104:I104"/>
    <mergeCell ref="J104:O104"/>
    <mergeCell ref="U104:Z104"/>
    <mergeCell ref="AA104:AD104"/>
    <mergeCell ref="D105:F105"/>
    <mergeCell ref="G105:I105"/>
    <mergeCell ref="J105:O105"/>
    <mergeCell ref="U105:Z105"/>
    <mergeCell ref="AA105:AD105"/>
    <mergeCell ref="D106:F106"/>
    <mergeCell ref="G106:I106"/>
    <mergeCell ref="J106:O106"/>
    <mergeCell ref="U106:Z106"/>
    <mergeCell ref="AA106:AD106"/>
    <mergeCell ref="D107:F107"/>
    <mergeCell ref="G107:I107"/>
    <mergeCell ref="J107:O107"/>
    <mergeCell ref="U107:Z107"/>
    <mergeCell ref="AA107:AD107"/>
    <mergeCell ref="U108:Z108"/>
    <mergeCell ref="AA108:AD108"/>
    <mergeCell ref="D109:F109"/>
    <mergeCell ref="G109:I109"/>
    <mergeCell ref="J109:O109"/>
    <mergeCell ref="U109:Z109"/>
    <mergeCell ref="AA109:AD109"/>
    <mergeCell ref="D110:F110"/>
    <mergeCell ref="G110:I110"/>
    <mergeCell ref="J110:O110"/>
    <mergeCell ref="U110:Z110"/>
    <mergeCell ref="AA110:AD110"/>
    <mergeCell ref="B2:AD2"/>
    <mergeCell ref="B6:AD6"/>
    <mergeCell ref="D108:F108"/>
    <mergeCell ref="G108:I108"/>
    <mergeCell ref="J108:O108"/>
  </mergeCells>
  <phoneticPr fontId="35"/>
  <pageMargins left="0.7" right="0.7" top="0.75" bottom="0.75" header="0.3" footer="0.3"/>
  <pageSetup paperSize="9" scale="81" orientation="portrait" r:id="rId1"/>
  <rowBreaks count="2" manualBreakCount="2">
    <brk id="41" max="30" man="1"/>
    <brk id="83" max="3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J130"/>
  <sheetViews>
    <sheetView view="pageBreakPreview" topLeftCell="A112" zoomScale="60" zoomScaleNormal="90" workbookViewId="0">
      <selection activeCell="X117" sqref="X117"/>
    </sheetView>
  </sheetViews>
  <sheetFormatPr defaultRowHeight="13.2"/>
  <cols>
    <col min="1" max="1" width="2.6640625" customWidth="1"/>
    <col min="2" max="3" width="5.6640625" style="144" customWidth="1"/>
    <col min="4" max="7" width="3.109375" style="144" customWidth="1"/>
    <col min="8" max="8" width="5.6640625" style="144" customWidth="1"/>
    <col min="9" max="10" width="3.109375" style="144" customWidth="1"/>
    <col min="11" max="12" width="5.6640625" style="144" customWidth="1"/>
    <col min="13" max="20" width="3.109375" style="144" customWidth="1"/>
    <col min="21" max="22" width="5.6640625" style="144" customWidth="1"/>
    <col min="23" max="24" width="3.109375" style="144" customWidth="1"/>
    <col min="25" max="26" width="5.6640625" style="144" customWidth="1"/>
    <col min="27" max="27" width="2.77734375" customWidth="1"/>
  </cols>
  <sheetData>
    <row r="1" spans="2:26" ht="7.5" customHeight="1" thickBot="1"/>
    <row r="2" spans="2:26" ht="30" customHeight="1" thickTop="1" thickBot="1">
      <c r="B2" s="349" t="s">
        <v>242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</row>
    <row r="3" spans="2:26" ht="7.5" customHeight="1" thickTop="1"/>
    <row r="4" spans="2:26" ht="45" customHeight="1">
      <c r="B4" s="350" t="s">
        <v>243</v>
      </c>
      <c r="C4" s="351"/>
      <c r="D4" s="351"/>
      <c r="E4" s="351"/>
      <c r="F4" s="351"/>
      <c r="G4" s="351"/>
      <c r="H4" s="351"/>
      <c r="I4" s="351"/>
      <c r="J4" s="351"/>
      <c r="K4" s="351"/>
      <c r="L4" s="351"/>
      <c r="M4" s="351"/>
      <c r="N4" s="351"/>
      <c r="O4" s="351"/>
      <c r="P4" s="351"/>
      <c r="Q4" s="351"/>
      <c r="R4" s="351"/>
      <c r="S4" s="351"/>
      <c r="T4" s="351"/>
      <c r="U4" s="351"/>
      <c r="V4" s="351"/>
      <c r="W4" s="351"/>
      <c r="X4" s="351"/>
      <c r="Y4" s="351"/>
      <c r="Z4" s="351"/>
    </row>
    <row r="5" spans="2:26" ht="7.5" customHeight="1"/>
    <row r="6" spans="2:26" ht="18" customHeight="1">
      <c r="B6" s="343" t="s">
        <v>181</v>
      </c>
      <c r="C6" s="343"/>
      <c r="D6" s="343"/>
      <c r="E6" s="343"/>
      <c r="F6" s="343"/>
      <c r="G6" s="145"/>
    </row>
    <row r="7" spans="2:26" ht="7.5" customHeight="1"/>
    <row r="8" spans="2:26" ht="18" customHeight="1">
      <c r="J8" s="343"/>
      <c r="K8" s="343"/>
      <c r="L8" s="343"/>
      <c r="M8" s="343"/>
      <c r="N8" s="343"/>
      <c r="O8" s="343"/>
      <c r="P8" s="343"/>
      <c r="Q8" s="343"/>
      <c r="R8" s="343"/>
      <c r="S8" s="343"/>
    </row>
    <row r="9" spans="2:26">
      <c r="N9" s="146"/>
    </row>
    <row r="10" spans="2:26">
      <c r="N10" s="147"/>
    </row>
    <row r="11" spans="2:26">
      <c r="F11" s="148"/>
      <c r="G11" s="149"/>
      <c r="H11" s="149"/>
      <c r="I11" s="149"/>
      <c r="J11" s="149"/>
      <c r="K11" s="149"/>
      <c r="L11" s="348"/>
      <c r="M11" s="348"/>
      <c r="N11" s="348"/>
      <c r="O11" s="348"/>
      <c r="P11" s="150"/>
      <c r="Q11" s="149"/>
      <c r="R11" s="149"/>
      <c r="S11" s="149"/>
      <c r="T11" s="149"/>
      <c r="U11" s="149"/>
      <c r="V11" s="151"/>
    </row>
    <row r="12" spans="2:26">
      <c r="F12" s="146"/>
      <c r="G12" s="152"/>
      <c r="H12" s="152"/>
      <c r="I12" s="152"/>
      <c r="J12" s="152"/>
      <c r="K12" s="152"/>
      <c r="L12" s="340"/>
      <c r="M12" s="340"/>
      <c r="N12" s="340"/>
      <c r="O12" s="340"/>
      <c r="P12" s="153"/>
      <c r="Q12" s="152"/>
      <c r="R12" s="152"/>
      <c r="S12" s="152"/>
      <c r="T12" s="152"/>
      <c r="U12" s="152"/>
      <c r="V12" s="154"/>
    </row>
    <row r="13" spans="2:26">
      <c r="F13" s="146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4"/>
    </row>
    <row r="14" spans="2:26">
      <c r="C14" s="148"/>
      <c r="D14" s="348"/>
      <c r="E14" s="348"/>
      <c r="F14" s="348"/>
      <c r="G14" s="348"/>
      <c r="H14" s="149"/>
      <c r="I14" s="151"/>
      <c r="T14" s="148"/>
      <c r="U14" s="149"/>
      <c r="V14" s="348"/>
      <c r="W14" s="348"/>
      <c r="X14" s="348"/>
      <c r="Y14" s="151"/>
    </row>
    <row r="15" spans="2:26">
      <c r="C15" s="146"/>
      <c r="D15" s="340"/>
      <c r="E15" s="340"/>
      <c r="F15" s="340"/>
      <c r="G15" s="340"/>
      <c r="H15" s="152"/>
      <c r="I15" s="154"/>
      <c r="T15" s="146"/>
      <c r="U15" s="152"/>
      <c r="V15" s="340"/>
      <c r="W15" s="340"/>
      <c r="X15" s="340"/>
      <c r="Y15" s="154"/>
    </row>
    <row r="16" spans="2:26">
      <c r="C16" s="146"/>
      <c r="D16" s="152"/>
      <c r="E16" s="152"/>
      <c r="F16" s="152"/>
      <c r="G16" s="152"/>
      <c r="H16" s="152"/>
      <c r="I16" s="155"/>
      <c r="T16" s="146"/>
      <c r="U16" s="152"/>
      <c r="V16" s="152"/>
      <c r="W16" s="152"/>
      <c r="X16" s="152"/>
      <c r="Y16" s="154"/>
    </row>
    <row r="17" spans="2:26">
      <c r="C17" s="146"/>
      <c r="D17" s="152"/>
      <c r="E17" s="152"/>
      <c r="F17" s="152"/>
      <c r="G17" s="152"/>
      <c r="H17" s="148"/>
      <c r="I17" s="348"/>
      <c r="J17" s="348"/>
      <c r="K17" s="151"/>
      <c r="Q17" s="148"/>
      <c r="R17" s="149"/>
      <c r="S17" s="348"/>
      <c r="T17" s="348"/>
      <c r="U17" s="151"/>
      <c r="Y17" s="154"/>
    </row>
    <row r="18" spans="2:26">
      <c r="C18" s="146"/>
      <c r="D18" s="152"/>
      <c r="E18" s="152"/>
      <c r="F18" s="152"/>
      <c r="G18" s="152"/>
      <c r="H18" s="146"/>
      <c r="I18" s="340"/>
      <c r="J18" s="340"/>
      <c r="K18" s="154"/>
      <c r="Q18" s="146"/>
      <c r="R18" s="152"/>
      <c r="S18" s="340"/>
      <c r="T18" s="340"/>
      <c r="U18" s="154"/>
      <c r="Y18" s="154"/>
    </row>
    <row r="19" spans="2:26">
      <c r="B19" s="343" t="s">
        <v>182</v>
      </c>
      <c r="C19" s="343"/>
      <c r="F19" s="343" t="s">
        <v>183</v>
      </c>
      <c r="G19" s="343"/>
      <c r="H19" s="343"/>
      <c r="K19" s="343" t="s">
        <v>184</v>
      </c>
      <c r="L19" s="343"/>
      <c r="O19" s="343" t="s">
        <v>185</v>
      </c>
      <c r="P19" s="343"/>
      <c r="Q19" s="343"/>
      <c r="R19" s="343"/>
      <c r="U19" s="343" t="s">
        <v>186</v>
      </c>
      <c r="V19" s="343"/>
      <c r="Y19" s="343" t="s">
        <v>187</v>
      </c>
      <c r="Z19" s="343"/>
    </row>
    <row r="20" spans="2:26">
      <c r="B20" s="343"/>
      <c r="C20" s="343"/>
      <c r="F20" s="343"/>
      <c r="G20" s="343"/>
      <c r="H20" s="343"/>
      <c r="K20" s="343"/>
      <c r="L20" s="343"/>
      <c r="O20" s="343"/>
      <c r="P20" s="343"/>
      <c r="Q20" s="343"/>
      <c r="R20" s="343"/>
      <c r="U20" s="343"/>
      <c r="V20" s="343"/>
      <c r="Y20" s="343"/>
      <c r="Z20" s="343"/>
    </row>
    <row r="21" spans="2:26">
      <c r="B21" s="343"/>
      <c r="C21" s="343"/>
      <c r="F21" s="343"/>
      <c r="G21" s="343"/>
      <c r="H21" s="343"/>
      <c r="K21" s="343"/>
      <c r="L21" s="343"/>
      <c r="O21" s="343"/>
      <c r="P21" s="343"/>
      <c r="Q21" s="343"/>
      <c r="R21" s="343"/>
      <c r="U21" s="343"/>
      <c r="V21" s="343"/>
      <c r="Y21" s="343"/>
      <c r="Z21" s="343"/>
    </row>
    <row r="22" spans="2:26" ht="7.5" customHeight="1"/>
    <row r="23" spans="2:26" ht="18" customHeight="1">
      <c r="B23" s="343" t="s">
        <v>188</v>
      </c>
      <c r="C23" s="343"/>
      <c r="D23" s="343"/>
      <c r="E23" s="343"/>
      <c r="F23" s="343"/>
      <c r="G23" s="145"/>
    </row>
    <row r="24" spans="2:26" ht="7.5" customHeight="1"/>
    <row r="25" spans="2:26" ht="18" customHeight="1">
      <c r="I25" s="343"/>
      <c r="J25" s="343"/>
      <c r="K25" s="343"/>
      <c r="L25" s="343"/>
      <c r="M25" s="343"/>
      <c r="N25" s="343"/>
    </row>
    <row r="26" spans="2:26">
      <c r="L26" s="146"/>
    </row>
    <row r="27" spans="2:26">
      <c r="L27" s="147"/>
    </row>
    <row r="28" spans="2:26">
      <c r="G28" s="148"/>
      <c r="H28" s="149"/>
      <c r="I28" s="149"/>
      <c r="J28" s="149"/>
      <c r="K28" s="348"/>
      <c r="L28" s="348"/>
      <c r="M28" s="149"/>
      <c r="N28" s="149"/>
      <c r="O28" s="149"/>
      <c r="P28" s="149"/>
      <c r="Q28" s="151"/>
    </row>
    <row r="29" spans="2:26">
      <c r="G29" s="146"/>
      <c r="H29" s="152"/>
      <c r="I29" s="152"/>
      <c r="J29" s="152"/>
      <c r="K29" s="340"/>
      <c r="L29" s="340"/>
      <c r="M29" s="152"/>
      <c r="N29" s="152"/>
      <c r="O29" s="152"/>
      <c r="P29" s="152"/>
      <c r="Q29" s="154"/>
    </row>
    <row r="30" spans="2:26">
      <c r="G30" s="146"/>
      <c r="H30" s="152"/>
      <c r="I30" s="152"/>
      <c r="J30" s="152"/>
      <c r="K30" s="152"/>
      <c r="L30" s="152"/>
      <c r="M30" s="152"/>
      <c r="N30" s="152"/>
      <c r="O30" s="152"/>
      <c r="P30" s="152"/>
      <c r="Q30" s="154"/>
    </row>
    <row r="31" spans="2:26">
      <c r="D31" s="148"/>
      <c r="E31" s="149"/>
      <c r="F31" s="348"/>
      <c r="G31" s="348"/>
      <c r="H31" s="151"/>
      <c r="O31" s="148"/>
      <c r="P31" s="149"/>
      <c r="Q31" s="348"/>
      <c r="R31" s="348"/>
      <c r="S31" s="149"/>
      <c r="T31" s="151"/>
    </row>
    <row r="32" spans="2:26">
      <c r="D32" s="146"/>
      <c r="E32" s="152"/>
      <c r="F32" s="340"/>
      <c r="G32" s="340"/>
      <c r="H32" s="154"/>
      <c r="O32" s="146"/>
      <c r="P32" s="152"/>
      <c r="Q32" s="340"/>
      <c r="R32" s="340"/>
      <c r="S32" s="152"/>
      <c r="T32" s="154"/>
    </row>
    <row r="33" spans="2:21">
      <c r="C33" s="343" t="s">
        <v>189</v>
      </c>
      <c r="D33" s="343"/>
      <c r="E33" s="343"/>
      <c r="H33" s="343" t="s">
        <v>190</v>
      </c>
      <c r="I33" s="343"/>
      <c r="J33" s="343"/>
      <c r="M33" s="343" t="s">
        <v>191</v>
      </c>
      <c r="N33" s="343"/>
      <c r="O33" s="343"/>
      <c r="P33" s="343"/>
      <c r="S33" s="343" t="s">
        <v>192</v>
      </c>
      <c r="T33" s="343"/>
      <c r="U33" s="343"/>
    </row>
    <row r="34" spans="2:21">
      <c r="C34" s="343"/>
      <c r="D34" s="343"/>
      <c r="E34" s="343"/>
      <c r="H34" s="343"/>
      <c r="I34" s="343"/>
      <c r="J34" s="343"/>
      <c r="M34" s="343"/>
      <c r="N34" s="343"/>
      <c r="O34" s="343"/>
      <c r="P34" s="343"/>
      <c r="S34" s="343"/>
      <c r="T34" s="343"/>
      <c r="U34" s="343"/>
    </row>
    <row r="35" spans="2:21">
      <c r="C35" s="343"/>
      <c r="D35" s="343"/>
      <c r="E35" s="343"/>
      <c r="H35" s="343"/>
      <c r="I35" s="343"/>
      <c r="J35" s="343"/>
      <c r="M35" s="343"/>
      <c r="N35" s="343"/>
      <c r="O35" s="343"/>
      <c r="P35" s="343"/>
      <c r="S35" s="343"/>
      <c r="T35" s="343"/>
      <c r="U35" s="343"/>
    </row>
    <row r="36" spans="2:21" ht="7.5" customHeight="1"/>
    <row r="37" spans="2:21" ht="18" customHeight="1">
      <c r="B37" s="343" t="s">
        <v>193</v>
      </c>
      <c r="C37" s="343"/>
      <c r="D37" s="343"/>
      <c r="E37" s="343"/>
      <c r="F37" s="343"/>
      <c r="G37" s="145"/>
    </row>
    <row r="38" spans="2:21" ht="7.5" customHeight="1"/>
    <row r="39" spans="2:21" ht="18" customHeight="1">
      <c r="I39" s="343"/>
      <c r="J39" s="343"/>
      <c r="K39" s="343"/>
      <c r="L39" s="343"/>
      <c r="M39" s="343"/>
      <c r="N39" s="343"/>
    </row>
    <row r="40" spans="2:21">
      <c r="L40" s="146"/>
    </row>
    <row r="41" spans="2:21">
      <c r="L41" s="147"/>
    </row>
    <row r="42" spans="2:21">
      <c r="G42" s="148"/>
      <c r="H42" s="149"/>
      <c r="I42" s="149"/>
      <c r="J42" s="149"/>
      <c r="K42" s="348"/>
      <c r="L42" s="348"/>
      <c r="M42" s="149"/>
      <c r="N42" s="149"/>
      <c r="O42" s="149"/>
      <c r="P42" s="149"/>
      <c r="Q42" s="151"/>
    </row>
    <row r="43" spans="2:21">
      <c r="G43" s="146"/>
      <c r="H43" s="152"/>
      <c r="I43" s="152"/>
      <c r="J43" s="152"/>
      <c r="K43" s="340"/>
      <c r="L43" s="340"/>
      <c r="M43" s="152"/>
      <c r="N43" s="152"/>
      <c r="O43" s="152"/>
      <c r="P43" s="152"/>
      <c r="Q43" s="154"/>
    </row>
    <row r="44" spans="2:21">
      <c r="G44" s="146"/>
      <c r="H44" s="152"/>
      <c r="I44" s="152"/>
      <c r="J44" s="152"/>
      <c r="K44" s="152"/>
      <c r="L44" s="152"/>
      <c r="M44" s="152"/>
      <c r="N44" s="152"/>
      <c r="O44" s="152"/>
      <c r="P44" s="152"/>
      <c r="Q44" s="154"/>
    </row>
    <row r="45" spans="2:21">
      <c r="D45" s="148"/>
      <c r="E45" s="149"/>
      <c r="F45" s="348"/>
      <c r="G45" s="348"/>
      <c r="H45" s="151"/>
      <c r="O45" s="148"/>
      <c r="P45" s="149"/>
      <c r="Q45" s="348"/>
      <c r="R45" s="348"/>
      <c r="S45" s="149"/>
      <c r="T45" s="151"/>
    </row>
    <row r="46" spans="2:21">
      <c r="D46" s="146"/>
      <c r="E46" s="152"/>
      <c r="F46" s="340"/>
      <c r="G46" s="340"/>
      <c r="H46" s="154"/>
      <c r="O46" s="146"/>
      <c r="P46" s="152"/>
      <c r="Q46" s="340"/>
      <c r="R46" s="340"/>
      <c r="S46" s="152"/>
      <c r="T46" s="154"/>
    </row>
    <row r="47" spans="2:21">
      <c r="C47" s="343" t="s">
        <v>194</v>
      </c>
      <c r="D47" s="343"/>
      <c r="E47" s="343"/>
      <c r="H47" s="343" t="s">
        <v>195</v>
      </c>
      <c r="I47" s="343"/>
      <c r="J47" s="343"/>
      <c r="M47" s="343" t="s">
        <v>196</v>
      </c>
      <c r="N47" s="343"/>
      <c r="O47" s="343"/>
      <c r="P47" s="343"/>
      <c r="S47" s="343" t="s">
        <v>197</v>
      </c>
      <c r="T47" s="343"/>
      <c r="U47" s="343"/>
    </row>
    <row r="48" spans="2:21">
      <c r="C48" s="343"/>
      <c r="D48" s="343"/>
      <c r="E48" s="343"/>
      <c r="H48" s="343"/>
      <c r="I48" s="343"/>
      <c r="J48" s="343"/>
      <c r="M48" s="343"/>
      <c r="N48" s="343"/>
      <c r="O48" s="343"/>
      <c r="P48" s="343"/>
      <c r="S48" s="343"/>
      <c r="T48" s="343"/>
      <c r="U48" s="343"/>
    </row>
    <row r="49" spans="2:21">
      <c r="C49" s="343"/>
      <c r="D49" s="343"/>
      <c r="E49" s="343"/>
      <c r="H49" s="343"/>
      <c r="I49" s="343"/>
      <c r="J49" s="343"/>
      <c r="M49" s="343"/>
      <c r="N49" s="343"/>
      <c r="O49" s="343"/>
      <c r="P49" s="343"/>
      <c r="S49" s="343"/>
      <c r="T49" s="343"/>
      <c r="U49" s="343"/>
    </row>
    <row r="50" spans="2:21" ht="7.5" customHeight="1"/>
    <row r="51" spans="2:21" ht="18.75" customHeight="1">
      <c r="B51" s="343" t="s">
        <v>198</v>
      </c>
      <c r="C51" s="343"/>
      <c r="D51" s="343"/>
      <c r="E51" s="343"/>
      <c r="F51" s="343"/>
      <c r="G51" s="145"/>
    </row>
    <row r="52" spans="2:21" ht="7.5" customHeight="1"/>
    <row r="53" spans="2:21" ht="18" customHeight="1">
      <c r="I53" s="343"/>
      <c r="J53" s="343"/>
      <c r="K53" s="343"/>
      <c r="L53" s="343"/>
      <c r="M53" s="343"/>
      <c r="N53" s="343"/>
    </row>
    <row r="54" spans="2:21">
      <c r="L54" s="146"/>
    </row>
    <row r="55" spans="2:21">
      <c r="L55" s="147"/>
    </row>
    <row r="56" spans="2:21">
      <c r="G56" s="148"/>
      <c r="H56" s="149"/>
      <c r="I56" s="149"/>
      <c r="J56" s="149"/>
      <c r="K56" s="348"/>
      <c r="L56" s="348"/>
      <c r="M56" s="149"/>
      <c r="N56" s="149"/>
      <c r="O56" s="149"/>
      <c r="P56" s="149"/>
      <c r="Q56" s="151"/>
    </row>
    <row r="57" spans="2:21">
      <c r="G57" s="146"/>
      <c r="H57" s="152"/>
      <c r="I57" s="152"/>
      <c r="J57" s="152"/>
      <c r="K57" s="340"/>
      <c r="L57" s="340"/>
      <c r="M57" s="152"/>
      <c r="N57" s="152"/>
      <c r="O57" s="152"/>
      <c r="P57" s="152"/>
      <c r="Q57" s="154"/>
    </row>
    <row r="58" spans="2:21">
      <c r="G58" s="146"/>
      <c r="H58" s="152"/>
      <c r="I58" s="152"/>
      <c r="J58" s="152"/>
      <c r="K58" s="152"/>
      <c r="L58" s="152"/>
      <c r="M58" s="152"/>
      <c r="N58" s="152"/>
      <c r="O58" s="152"/>
      <c r="P58" s="152"/>
      <c r="Q58" s="154"/>
    </row>
    <row r="59" spans="2:21">
      <c r="D59" s="148"/>
      <c r="E59" s="149"/>
      <c r="F59" s="348"/>
      <c r="G59" s="348"/>
      <c r="H59" s="151"/>
      <c r="O59" s="148"/>
      <c r="P59" s="149"/>
      <c r="Q59" s="348"/>
      <c r="R59" s="348"/>
      <c r="S59" s="149"/>
      <c r="T59" s="151"/>
    </row>
    <row r="60" spans="2:21">
      <c r="D60" s="146"/>
      <c r="E60" s="152"/>
      <c r="F60" s="340"/>
      <c r="G60" s="340"/>
      <c r="H60" s="154"/>
      <c r="O60" s="146"/>
      <c r="P60" s="152"/>
      <c r="Q60" s="340"/>
      <c r="R60" s="340"/>
      <c r="S60" s="152"/>
      <c r="T60" s="154"/>
    </row>
    <row r="61" spans="2:21">
      <c r="C61" s="343" t="s">
        <v>199</v>
      </c>
      <c r="D61" s="343"/>
      <c r="E61" s="343"/>
      <c r="H61" s="343" t="s">
        <v>200</v>
      </c>
      <c r="I61" s="343"/>
      <c r="J61" s="343"/>
      <c r="M61" s="343" t="s">
        <v>201</v>
      </c>
      <c r="N61" s="343"/>
      <c r="O61" s="343"/>
      <c r="P61" s="343"/>
      <c r="S61" s="343" t="s">
        <v>202</v>
      </c>
      <c r="T61" s="343"/>
      <c r="U61" s="343"/>
    </row>
    <row r="62" spans="2:21">
      <c r="C62" s="343"/>
      <c r="D62" s="343"/>
      <c r="E62" s="343"/>
      <c r="H62" s="343"/>
      <c r="I62" s="343"/>
      <c r="J62" s="343"/>
      <c r="M62" s="343"/>
      <c r="N62" s="343"/>
      <c r="O62" s="343"/>
      <c r="P62" s="343"/>
      <c r="S62" s="343"/>
      <c r="T62" s="343"/>
      <c r="U62" s="343"/>
    </row>
    <row r="63" spans="2:21">
      <c r="C63" s="343"/>
      <c r="D63" s="343"/>
      <c r="E63" s="343"/>
      <c r="H63" s="343"/>
      <c r="I63" s="343"/>
      <c r="J63" s="343"/>
      <c r="M63" s="343"/>
      <c r="N63" s="343"/>
      <c r="O63" s="343"/>
      <c r="P63" s="343"/>
      <c r="S63" s="343"/>
      <c r="T63" s="343"/>
      <c r="U63" s="343"/>
    </row>
    <row r="64" spans="2:21" ht="6.75" customHeight="1"/>
    <row r="65" spans="2:26" s="9" customFormat="1" ht="24" customHeight="1">
      <c r="B65" s="291" t="s">
        <v>108</v>
      </c>
      <c r="C65" s="291"/>
      <c r="D65" s="291"/>
      <c r="E65" s="291"/>
      <c r="F65" s="291"/>
      <c r="G65" s="291"/>
      <c r="H65" s="291"/>
    </row>
    <row r="66" spans="2:26" s="9" customFormat="1" ht="12.75" customHeight="1" thickBot="1">
      <c r="F66" s="39"/>
      <c r="H66" s="40"/>
      <c r="J66" s="39"/>
      <c r="L66" s="40"/>
      <c r="N66" s="39"/>
      <c r="P66" s="40"/>
      <c r="Q66" s="40"/>
      <c r="R66" s="40"/>
      <c r="S66" s="40"/>
      <c r="T66" s="40"/>
    </row>
    <row r="67" spans="2:26" ht="18.75" customHeight="1" thickBot="1">
      <c r="B67" s="156" t="s">
        <v>203</v>
      </c>
      <c r="C67" s="334" t="s">
        <v>204</v>
      </c>
      <c r="D67" s="334"/>
      <c r="E67" s="334"/>
      <c r="F67" s="331" t="s">
        <v>87</v>
      </c>
      <c r="G67" s="334"/>
      <c r="H67" s="332"/>
      <c r="I67" s="334" t="s">
        <v>205</v>
      </c>
      <c r="J67" s="334"/>
      <c r="K67" s="345" t="s">
        <v>89</v>
      </c>
      <c r="L67" s="346"/>
      <c r="M67" s="346"/>
      <c r="N67" s="346"/>
      <c r="O67" s="346"/>
      <c r="P67" s="346"/>
      <c r="Q67" s="346"/>
      <c r="R67" s="346"/>
      <c r="S67" s="346"/>
      <c r="T67" s="346"/>
      <c r="U67" s="346"/>
      <c r="V67" s="346"/>
      <c r="W67" s="346"/>
      <c r="X67" s="347"/>
      <c r="Y67" s="331" t="s">
        <v>206</v>
      </c>
      <c r="Z67" s="332"/>
    </row>
    <row r="68" spans="2:26" ht="18.75" customHeight="1" thickBot="1">
      <c r="B68" s="157" t="s">
        <v>207</v>
      </c>
      <c r="C68" s="344">
        <v>0.39583333333333331</v>
      </c>
      <c r="D68" s="343"/>
      <c r="E68" s="343"/>
      <c r="F68" s="335" t="s">
        <v>224</v>
      </c>
      <c r="G68" s="334"/>
      <c r="H68" s="332"/>
      <c r="I68" s="343" t="s">
        <v>223</v>
      </c>
      <c r="J68" s="343"/>
      <c r="K68" s="342" t="str">
        <f>C61</f>
        <v>Ａ　５位</v>
      </c>
      <c r="L68" s="340"/>
      <c r="M68" s="340"/>
      <c r="N68" s="340"/>
      <c r="O68" s="152"/>
      <c r="P68" s="152"/>
      <c r="Q68" s="340" t="s">
        <v>208</v>
      </c>
      <c r="R68" s="340"/>
      <c r="S68" s="152"/>
      <c r="T68" s="152"/>
      <c r="U68" s="340" t="str">
        <f>H61</f>
        <v>Ｃ　４位</v>
      </c>
      <c r="V68" s="340"/>
      <c r="W68" s="340"/>
      <c r="X68" s="341"/>
      <c r="Y68" s="342" t="str">
        <f>S33</f>
        <v>Ｂ　３位</v>
      </c>
      <c r="Z68" s="341"/>
    </row>
    <row r="69" spans="2:26" ht="18.75" customHeight="1" thickBot="1">
      <c r="B69" s="156" t="s">
        <v>209</v>
      </c>
      <c r="C69" s="333">
        <v>0.4236111111111111</v>
      </c>
      <c r="D69" s="334"/>
      <c r="E69" s="332"/>
      <c r="F69" s="335" t="s">
        <v>224</v>
      </c>
      <c r="G69" s="334"/>
      <c r="H69" s="332"/>
      <c r="I69" s="334" t="s">
        <v>221</v>
      </c>
      <c r="J69" s="334"/>
      <c r="K69" s="331" t="str">
        <f>M33</f>
        <v>Ｄ　２位</v>
      </c>
      <c r="L69" s="334"/>
      <c r="M69" s="334"/>
      <c r="N69" s="334"/>
      <c r="O69" s="158"/>
      <c r="P69" s="158"/>
      <c r="Q69" s="334" t="s">
        <v>208</v>
      </c>
      <c r="R69" s="334"/>
      <c r="S69" s="158"/>
      <c r="T69" s="158"/>
      <c r="U69" s="334" t="str">
        <f>S33</f>
        <v>Ｂ　３位</v>
      </c>
      <c r="V69" s="334"/>
      <c r="W69" s="334"/>
      <c r="X69" s="332"/>
      <c r="Y69" s="331" t="str">
        <f>C61</f>
        <v>Ａ　５位</v>
      </c>
      <c r="Z69" s="332"/>
    </row>
    <row r="70" spans="2:26" ht="18.75" customHeight="1" thickBot="1">
      <c r="B70" s="157" t="s">
        <v>210</v>
      </c>
      <c r="C70" s="336">
        <v>0.4513888888888889</v>
      </c>
      <c r="D70" s="337"/>
      <c r="E70" s="338"/>
      <c r="F70" s="339" t="s">
        <v>224</v>
      </c>
      <c r="G70" s="340"/>
      <c r="H70" s="341"/>
      <c r="I70" s="343" t="s">
        <v>223</v>
      </c>
      <c r="J70" s="343"/>
      <c r="K70" s="342" t="s">
        <v>227</v>
      </c>
      <c r="L70" s="340"/>
      <c r="M70" s="340"/>
      <c r="N70" s="340"/>
      <c r="O70" s="152"/>
      <c r="P70" s="152"/>
      <c r="Q70" s="340" t="s">
        <v>208</v>
      </c>
      <c r="R70" s="340"/>
      <c r="S70" s="152"/>
      <c r="T70" s="152"/>
      <c r="U70" s="340" t="s">
        <v>228</v>
      </c>
      <c r="V70" s="340"/>
      <c r="W70" s="340"/>
      <c r="X70" s="341"/>
      <c r="Y70" s="342" t="s">
        <v>238</v>
      </c>
      <c r="Z70" s="341"/>
    </row>
    <row r="71" spans="2:26" ht="18.75" customHeight="1" thickBot="1">
      <c r="B71" s="156" t="s">
        <v>211</v>
      </c>
      <c r="C71" s="344">
        <v>0.47916666666666702</v>
      </c>
      <c r="D71" s="343"/>
      <c r="E71" s="343"/>
      <c r="F71" s="335" t="s">
        <v>224</v>
      </c>
      <c r="G71" s="334"/>
      <c r="H71" s="332"/>
      <c r="I71" s="334" t="s">
        <v>221</v>
      </c>
      <c r="J71" s="334"/>
      <c r="K71" s="331" t="s">
        <v>231</v>
      </c>
      <c r="L71" s="334"/>
      <c r="M71" s="334"/>
      <c r="N71" s="334"/>
      <c r="O71" s="158"/>
      <c r="P71" s="158"/>
      <c r="Q71" s="334" t="s">
        <v>208</v>
      </c>
      <c r="R71" s="334"/>
      <c r="S71" s="158"/>
      <c r="T71" s="158"/>
      <c r="U71" s="334" t="s">
        <v>232</v>
      </c>
      <c r="V71" s="334"/>
      <c r="W71" s="334"/>
      <c r="X71" s="332"/>
      <c r="Y71" s="331" t="s">
        <v>238</v>
      </c>
      <c r="Z71" s="332"/>
    </row>
    <row r="72" spans="2:26" ht="18.75" customHeight="1" thickBot="1">
      <c r="B72" s="157" t="s">
        <v>212</v>
      </c>
      <c r="C72" s="333">
        <v>0.50694444444444398</v>
      </c>
      <c r="D72" s="334"/>
      <c r="E72" s="332"/>
      <c r="F72" s="339" t="s">
        <v>224</v>
      </c>
      <c r="G72" s="340"/>
      <c r="H72" s="341"/>
      <c r="I72" s="343" t="s">
        <v>237</v>
      </c>
      <c r="J72" s="343"/>
      <c r="K72" s="342"/>
      <c r="L72" s="340"/>
      <c r="M72" s="340"/>
      <c r="N72" s="340"/>
      <c r="O72" s="152"/>
      <c r="P72" s="152"/>
      <c r="Q72" s="340" t="s">
        <v>208</v>
      </c>
      <c r="R72" s="340"/>
      <c r="S72" s="152"/>
      <c r="T72" s="152"/>
      <c r="U72" s="340"/>
      <c r="V72" s="340"/>
      <c r="W72" s="340"/>
      <c r="X72" s="341"/>
      <c r="Y72" s="342" t="s">
        <v>239</v>
      </c>
      <c r="Z72" s="341"/>
    </row>
    <row r="73" spans="2:26" ht="18.75" customHeight="1" thickBot="1">
      <c r="B73" s="156" t="s">
        <v>213</v>
      </c>
      <c r="C73" s="336">
        <v>0.53472222222222199</v>
      </c>
      <c r="D73" s="337"/>
      <c r="E73" s="338"/>
      <c r="F73" s="335" t="s">
        <v>224</v>
      </c>
      <c r="G73" s="334"/>
      <c r="H73" s="332"/>
      <c r="I73" s="334" t="s">
        <v>237</v>
      </c>
      <c r="J73" s="334"/>
      <c r="K73" s="331"/>
      <c r="L73" s="334"/>
      <c r="M73" s="334"/>
      <c r="N73" s="334"/>
      <c r="O73" s="158"/>
      <c r="P73" s="158"/>
      <c r="Q73" s="334" t="s">
        <v>208</v>
      </c>
      <c r="R73" s="334"/>
      <c r="S73" s="158"/>
      <c r="T73" s="158"/>
      <c r="U73" s="334"/>
      <c r="V73" s="334"/>
      <c r="W73" s="334"/>
      <c r="X73" s="332"/>
      <c r="Y73" s="331" t="s">
        <v>239</v>
      </c>
      <c r="Z73" s="332"/>
    </row>
    <row r="74" spans="2:26" ht="18.75" customHeight="1" thickBot="1">
      <c r="B74" s="157" t="s">
        <v>214</v>
      </c>
      <c r="C74" s="333">
        <v>0.5625</v>
      </c>
      <c r="D74" s="334"/>
      <c r="E74" s="332"/>
      <c r="F74" s="339" t="s">
        <v>224</v>
      </c>
      <c r="G74" s="340"/>
      <c r="H74" s="341"/>
      <c r="I74" s="343" t="s">
        <v>237</v>
      </c>
      <c r="J74" s="343"/>
      <c r="K74" s="342"/>
      <c r="L74" s="340"/>
      <c r="M74" s="340"/>
      <c r="N74" s="340"/>
      <c r="O74" s="152"/>
      <c r="P74" s="152"/>
      <c r="Q74" s="340" t="s">
        <v>208</v>
      </c>
      <c r="R74" s="340"/>
      <c r="S74" s="152"/>
      <c r="T74" s="152"/>
      <c r="U74" s="340"/>
      <c r="V74" s="340"/>
      <c r="W74" s="340"/>
      <c r="X74" s="341"/>
      <c r="Y74" s="342" t="s">
        <v>239</v>
      </c>
      <c r="Z74" s="341"/>
    </row>
    <row r="75" spans="2:26" ht="18.75" customHeight="1" thickBot="1">
      <c r="B75" s="156" t="s">
        <v>215</v>
      </c>
      <c r="C75" s="336">
        <v>0.59027777777777801</v>
      </c>
      <c r="D75" s="337"/>
      <c r="E75" s="338"/>
      <c r="F75" s="335" t="s">
        <v>224</v>
      </c>
      <c r="G75" s="334"/>
      <c r="H75" s="332"/>
      <c r="I75" s="334" t="s">
        <v>237</v>
      </c>
      <c r="J75" s="334"/>
      <c r="K75" s="331"/>
      <c r="L75" s="334"/>
      <c r="M75" s="334"/>
      <c r="N75" s="334"/>
      <c r="O75" s="158"/>
      <c r="P75" s="158"/>
      <c r="Q75" s="334" t="s">
        <v>208</v>
      </c>
      <c r="R75" s="334"/>
      <c r="S75" s="158"/>
      <c r="T75" s="158"/>
      <c r="U75" s="334"/>
      <c r="V75" s="334"/>
      <c r="W75" s="334"/>
      <c r="X75" s="332"/>
      <c r="Y75" s="331" t="s">
        <v>239</v>
      </c>
      <c r="Z75" s="332"/>
    </row>
    <row r="76" spans="2:26" ht="18.75" customHeight="1" thickBot="1">
      <c r="B76" s="156" t="s">
        <v>216</v>
      </c>
      <c r="C76" s="333">
        <v>0.61805555555555503</v>
      </c>
      <c r="D76" s="334"/>
      <c r="E76" s="332"/>
      <c r="F76" s="335" t="s">
        <v>224</v>
      </c>
      <c r="G76" s="334"/>
      <c r="H76" s="332"/>
      <c r="I76" s="334" t="s">
        <v>237</v>
      </c>
      <c r="J76" s="334"/>
      <c r="K76" s="331"/>
      <c r="L76" s="334"/>
      <c r="M76" s="334"/>
      <c r="N76" s="334"/>
      <c r="O76" s="158"/>
      <c r="P76" s="158"/>
      <c r="Q76" s="334" t="s">
        <v>208</v>
      </c>
      <c r="R76" s="334"/>
      <c r="S76" s="158"/>
      <c r="T76" s="158"/>
      <c r="U76" s="334"/>
      <c r="V76" s="334"/>
      <c r="W76" s="334"/>
      <c r="X76" s="332"/>
      <c r="Y76" s="331" t="s">
        <v>239</v>
      </c>
      <c r="Z76" s="332"/>
    </row>
    <row r="77" spans="2:26" ht="6.75" customHeight="1"/>
    <row r="78" spans="2:26" s="9" customFormat="1" ht="24" customHeight="1">
      <c r="B78" s="280" t="s">
        <v>109</v>
      </c>
      <c r="C78" s="280"/>
      <c r="D78" s="280"/>
      <c r="E78" s="280"/>
      <c r="F78" s="280"/>
      <c r="G78" s="280"/>
      <c r="H78" s="280"/>
    </row>
    <row r="79" spans="2:26" s="9" customFormat="1" ht="12.75" customHeight="1" thickBot="1">
      <c r="F79" s="39"/>
      <c r="H79" s="40"/>
      <c r="J79" s="39"/>
      <c r="L79" s="40"/>
      <c r="N79" s="39"/>
      <c r="P79" s="40"/>
      <c r="Q79" s="40"/>
      <c r="R79" s="40"/>
      <c r="S79" s="40"/>
      <c r="T79" s="40"/>
    </row>
    <row r="80" spans="2:26" ht="18.75" customHeight="1" thickBot="1">
      <c r="B80" s="156" t="s">
        <v>217</v>
      </c>
      <c r="C80" s="334" t="s">
        <v>218</v>
      </c>
      <c r="D80" s="334"/>
      <c r="E80" s="334"/>
      <c r="F80" s="331" t="s">
        <v>87</v>
      </c>
      <c r="G80" s="334"/>
      <c r="H80" s="332"/>
      <c r="I80" s="334" t="s">
        <v>205</v>
      </c>
      <c r="J80" s="334"/>
      <c r="K80" s="345" t="s">
        <v>89</v>
      </c>
      <c r="L80" s="346"/>
      <c r="M80" s="346"/>
      <c r="N80" s="346"/>
      <c r="O80" s="346"/>
      <c r="P80" s="346"/>
      <c r="Q80" s="346"/>
      <c r="R80" s="346"/>
      <c r="S80" s="346"/>
      <c r="T80" s="346"/>
      <c r="U80" s="346"/>
      <c r="V80" s="346"/>
      <c r="W80" s="346"/>
      <c r="X80" s="347"/>
      <c r="Y80" s="331" t="s">
        <v>206</v>
      </c>
      <c r="Z80" s="332"/>
    </row>
    <row r="81" spans="2:26" ht="18.75" customHeight="1" thickBot="1">
      <c r="B81" s="157" t="s">
        <v>219</v>
      </c>
      <c r="C81" s="344">
        <v>0.39583333333333331</v>
      </c>
      <c r="D81" s="343"/>
      <c r="E81" s="343"/>
      <c r="F81" s="335" t="s">
        <v>224</v>
      </c>
      <c r="G81" s="334"/>
      <c r="H81" s="332"/>
      <c r="I81" s="334" t="s">
        <v>223</v>
      </c>
      <c r="J81" s="334"/>
      <c r="K81" s="331" t="str">
        <f>M61</f>
        <v>Ｄ　４位</v>
      </c>
      <c r="L81" s="334"/>
      <c r="M81" s="334"/>
      <c r="N81" s="334"/>
      <c r="O81" s="158"/>
      <c r="P81" s="158"/>
      <c r="Q81" s="334" t="s">
        <v>208</v>
      </c>
      <c r="R81" s="334"/>
      <c r="S81" s="158"/>
      <c r="T81" s="158"/>
      <c r="U81" s="334" t="str">
        <f>S61</f>
        <v>Ｂ　５位</v>
      </c>
      <c r="V81" s="334"/>
      <c r="W81" s="334"/>
      <c r="X81" s="332"/>
      <c r="Y81" s="342" t="str">
        <f>C33</f>
        <v>Ａ　３位</v>
      </c>
      <c r="Z81" s="341"/>
    </row>
    <row r="82" spans="2:26" ht="18.75" customHeight="1" thickBot="1">
      <c r="B82" s="156" t="s">
        <v>209</v>
      </c>
      <c r="C82" s="333">
        <v>0.4236111111111111</v>
      </c>
      <c r="D82" s="334"/>
      <c r="E82" s="332"/>
      <c r="F82" s="335" t="s">
        <v>224</v>
      </c>
      <c r="G82" s="334"/>
      <c r="H82" s="332"/>
      <c r="I82" s="331" t="s">
        <v>221</v>
      </c>
      <c r="J82" s="334"/>
      <c r="K82" s="331" t="str">
        <f>C33</f>
        <v>Ａ　３位</v>
      </c>
      <c r="L82" s="334"/>
      <c r="M82" s="334"/>
      <c r="N82" s="334"/>
      <c r="O82" s="158"/>
      <c r="P82" s="158"/>
      <c r="Q82" s="334" t="s">
        <v>208</v>
      </c>
      <c r="R82" s="334"/>
      <c r="S82" s="158"/>
      <c r="T82" s="158"/>
      <c r="U82" s="334" t="str">
        <f>H33</f>
        <v>Ｃ　２位</v>
      </c>
      <c r="V82" s="334"/>
      <c r="W82" s="334"/>
      <c r="X82" s="332"/>
      <c r="Y82" s="331" t="str">
        <f>S61</f>
        <v>Ｂ　５位</v>
      </c>
      <c r="Z82" s="332"/>
    </row>
    <row r="83" spans="2:26" ht="18.75" customHeight="1" thickBot="1">
      <c r="B83" s="157" t="s">
        <v>210</v>
      </c>
      <c r="C83" s="336">
        <v>0.4513888888888889</v>
      </c>
      <c r="D83" s="337"/>
      <c r="E83" s="338"/>
      <c r="F83" s="339" t="s">
        <v>224</v>
      </c>
      <c r="G83" s="340"/>
      <c r="H83" s="341"/>
      <c r="I83" s="334" t="s">
        <v>223</v>
      </c>
      <c r="J83" s="334"/>
      <c r="K83" s="331" t="s">
        <v>225</v>
      </c>
      <c r="L83" s="334"/>
      <c r="M83" s="334"/>
      <c r="N83" s="334"/>
      <c r="O83" s="158"/>
      <c r="P83" s="158"/>
      <c r="Q83" s="334" t="s">
        <v>208</v>
      </c>
      <c r="R83" s="334"/>
      <c r="S83" s="158"/>
      <c r="T83" s="158"/>
      <c r="U83" s="334" t="s">
        <v>226</v>
      </c>
      <c r="V83" s="334"/>
      <c r="W83" s="334"/>
      <c r="X83" s="332"/>
      <c r="Y83" s="342" t="s">
        <v>238</v>
      </c>
      <c r="Z83" s="341"/>
    </row>
    <row r="84" spans="2:26" ht="18.75" customHeight="1" thickBot="1">
      <c r="B84" s="156" t="s">
        <v>211</v>
      </c>
      <c r="C84" s="344">
        <v>0.47916666666666702</v>
      </c>
      <c r="D84" s="343"/>
      <c r="E84" s="343"/>
      <c r="F84" s="335" t="s">
        <v>224</v>
      </c>
      <c r="G84" s="334"/>
      <c r="H84" s="332"/>
      <c r="I84" s="334" t="s">
        <v>222</v>
      </c>
      <c r="J84" s="334"/>
      <c r="K84" s="331" t="s">
        <v>233</v>
      </c>
      <c r="L84" s="334"/>
      <c r="M84" s="334"/>
      <c r="N84" s="334"/>
      <c r="O84" s="158"/>
      <c r="P84" s="158"/>
      <c r="Q84" s="334" t="s">
        <v>208</v>
      </c>
      <c r="R84" s="334"/>
      <c r="S84" s="158"/>
      <c r="T84" s="158"/>
      <c r="U84" s="334" t="s">
        <v>234</v>
      </c>
      <c r="V84" s="334"/>
      <c r="W84" s="334"/>
      <c r="X84" s="332"/>
      <c r="Y84" s="331" t="s">
        <v>238</v>
      </c>
      <c r="Z84" s="332"/>
    </row>
    <row r="85" spans="2:26" ht="18.75" customHeight="1" thickBot="1">
      <c r="B85" s="157" t="s">
        <v>212</v>
      </c>
      <c r="C85" s="333">
        <v>0.50694444444444398</v>
      </c>
      <c r="D85" s="334"/>
      <c r="E85" s="332"/>
      <c r="F85" s="339" t="s">
        <v>224</v>
      </c>
      <c r="G85" s="340"/>
      <c r="H85" s="341"/>
      <c r="I85" s="343" t="s">
        <v>237</v>
      </c>
      <c r="J85" s="343"/>
      <c r="K85" s="342"/>
      <c r="L85" s="340"/>
      <c r="M85" s="340"/>
      <c r="N85" s="340"/>
      <c r="O85" s="152"/>
      <c r="P85" s="152"/>
      <c r="Q85" s="340" t="s">
        <v>208</v>
      </c>
      <c r="R85" s="340"/>
      <c r="S85" s="152"/>
      <c r="T85" s="152"/>
      <c r="U85" s="340"/>
      <c r="V85" s="340"/>
      <c r="W85" s="340"/>
      <c r="X85" s="341"/>
      <c r="Y85" s="342" t="s">
        <v>239</v>
      </c>
      <c r="Z85" s="341"/>
    </row>
    <row r="86" spans="2:26" ht="18.75" customHeight="1" thickBot="1">
      <c r="B86" s="156" t="s">
        <v>213</v>
      </c>
      <c r="C86" s="336">
        <v>0.53472222222222199</v>
      </c>
      <c r="D86" s="337"/>
      <c r="E86" s="338"/>
      <c r="F86" s="335" t="s">
        <v>224</v>
      </c>
      <c r="G86" s="334"/>
      <c r="H86" s="332"/>
      <c r="I86" s="334" t="s">
        <v>237</v>
      </c>
      <c r="J86" s="334"/>
      <c r="K86" s="331"/>
      <c r="L86" s="334"/>
      <c r="M86" s="334"/>
      <c r="N86" s="334"/>
      <c r="O86" s="158"/>
      <c r="P86" s="158"/>
      <c r="Q86" s="334" t="s">
        <v>208</v>
      </c>
      <c r="R86" s="334"/>
      <c r="S86" s="158"/>
      <c r="T86" s="158"/>
      <c r="U86" s="334"/>
      <c r="V86" s="334"/>
      <c r="W86" s="334"/>
      <c r="X86" s="332"/>
      <c r="Y86" s="331" t="s">
        <v>239</v>
      </c>
      <c r="Z86" s="332"/>
    </row>
    <row r="87" spans="2:26" ht="18.75" customHeight="1" thickBot="1">
      <c r="B87" s="157" t="s">
        <v>214</v>
      </c>
      <c r="C87" s="333">
        <v>0.5625</v>
      </c>
      <c r="D87" s="334"/>
      <c r="E87" s="332"/>
      <c r="F87" s="339" t="s">
        <v>224</v>
      </c>
      <c r="G87" s="340"/>
      <c r="H87" s="341"/>
      <c r="I87" s="343" t="s">
        <v>237</v>
      </c>
      <c r="J87" s="343"/>
      <c r="K87" s="342"/>
      <c r="L87" s="340"/>
      <c r="M87" s="340"/>
      <c r="N87" s="340"/>
      <c r="O87" s="152"/>
      <c r="P87" s="152"/>
      <c r="Q87" s="340" t="s">
        <v>208</v>
      </c>
      <c r="R87" s="340"/>
      <c r="S87" s="152"/>
      <c r="T87" s="152"/>
      <c r="U87" s="340"/>
      <c r="V87" s="340"/>
      <c r="W87" s="340"/>
      <c r="X87" s="341"/>
      <c r="Y87" s="342" t="s">
        <v>239</v>
      </c>
      <c r="Z87" s="341"/>
    </row>
    <row r="88" spans="2:26" ht="18.75" customHeight="1" thickBot="1">
      <c r="B88" s="156" t="s">
        <v>215</v>
      </c>
      <c r="C88" s="336">
        <v>0.59027777777777801</v>
      </c>
      <c r="D88" s="337"/>
      <c r="E88" s="338"/>
      <c r="F88" s="335" t="s">
        <v>224</v>
      </c>
      <c r="G88" s="334"/>
      <c r="H88" s="332"/>
      <c r="I88" s="334" t="s">
        <v>237</v>
      </c>
      <c r="J88" s="334"/>
      <c r="K88" s="331"/>
      <c r="L88" s="334"/>
      <c r="M88" s="334"/>
      <c r="N88" s="334"/>
      <c r="O88" s="158"/>
      <c r="P88" s="158"/>
      <c r="Q88" s="334" t="s">
        <v>208</v>
      </c>
      <c r="R88" s="334"/>
      <c r="S88" s="158"/>
      <c r="T88" s="158"/>
      <c r="U88" s="334"/>
      <c r="V88" s="334"/>
      <c r="W88" s="334"/>
      <c r="X88" s="332"/>
      <c r="Y88" s="331" t="s">
        <v>239</v>
      </c>
      <c r="Z88" s="332"/>
    </row>
    <row r="89" spans="2:26" ht="18.75" customHeight="1" thickBot="1">
      <c r="B89" s="156" t="s">
        <v>216</v>
      </c>
      <c r="C89" s="333">
        <v>0.61805555555555503</v>
      </c>
      <c r="D89" s="334"/>
      <c r="E89" s="332"/>
      <c r="F89" s="335" t="s">
        <v>224</v>
      </c>
      <c r="G89" s="334"/>
      <c r="H89" s="332"/>
      <c r="I89" s="334" t="s">
        <v>237</v>
      </c>
      <c r="J89" s="334"/>
      <c r="K89" s="331"/>
      <c r="L89" s="334"/>
      <c r="M89" s="334"/>
      <c r="N89" s="334"/>
      <c r="O89" s="158"/>
      <c r="P89" s="158"/>
      <c r="Q89" s="334" t="s">
        <v>208</v>
      </c>
      <c r="R89" s="334"/>
      <c r="S89" s="158"/>
      <c r="T89" s="158"/>
      <c r="U89" s="334"/>
      <c r="V89" s="334"/>
      <c r="W89" s="334"/>
      <c r="X89" s="332"/>
      <c r="Y89" s="331" t="s">
        <v>239</v>
      </c>
      <c r="Z89" s="332"/>
    </row>
    <row r="90" spans="2:26" ht="6.75" customHeight="1"/>
    <row r="91" spans="2:26" s="9" customFormat="1" ht="24" customHeight="1">
      <c r="B91" s="280" t="s">
        <v>110</v>
      </c>
      <c r="C91" s="280"/>
      <c r="D91" s="280"/>
      <c r="E91" s="280"/>
      <c r="F91" s="280"/>
      <c r="G91" s="280"/>
      <c r="H91" s="280"/>
    </row>
    <row r="92" spans="2:26" s="9" customFormat="1" ht="12.75" customHeight="1" thickBot="1">
      <c r="F92" s="39"/>
      <c r="H92" s="40"/>
      <c r="J92" s="39"/>
      <c r="L92" s="40"/>
      <c r="N92" s="39"/>
      <c r="P92" s="40"/>
      <c r="Q92" s="40"/>
      <c r="R92" s="40"/>
      <c r="S92" s="40"/>
      <c r="T92" s="40"/>
    </row>
    <row r="93" spans="2:26" ht="18.75" customHeight="1" thickBot="1">
      <c r="B93" s="156" t="s">
        <v>217</v>
      </c>
      <c r="C93" s="334" t="s">
        <v>218</v>
      </c>
      <c r="D93" s="334"/>
      <c r="E93" s="334"/>
      <c r="F93" s="331" t="s">
        <v>87</v>
      </c>
      <c r="G93" s="334"/>
      <c r="H93" s="332"/>
      <c r="I93" s="334" t="s">
        <v>205</v>
      </c>
      <c r="J93" s="334"/>
      <c r="K93" s="345" t="s">
        <v>89</v>
      </c>
      <c r="L93" s="346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7"/>
      <c r="Y93" s="331" t="s">
        <v>206</v>
      </c>
      <c r="Z93" s="332"/>
    </row>
    <row r="94" spans="2:26" ht="18.75" customHeight="1" thickBot="1">
      <c r="B94" s="157" t="s">
        <v>219</v>
      </c>
      <c r="C94" s="344">
        <v>0.39583333333333331</v>
      </c>
      <c r="D94" s="343"/>
      <c r="E94" s="343"/>
      <c r="F94" s="335" t="s">
        <v>224</v>
      </c>
      <c r="G94" s="334"/>
      <c r="H94" s="332"/>
      <c r="I94" s="343" t="s">
        <v>222</v>
      </c>
      <c r="J94" s="343"/>
      <c r="K94" s="342" t="str">
        <f>C47</f>
        <v>Ａ　４位</v>
      </c>
      <c r="L94" s="340"/>
      <c r="M94" s="340"/>
      <c r="N94" s="340"/>
      <c r="O94" s="152"/>
      <c r="P94" s="152"/>
      <c r="Q94" s="340" t="s">
        <v>208</v>
      </c>
      <c r="R94" s="340"/>
      <c r="S94" s="152"/>
      <c r="T94" s="152"/>
      <c r="U94" s="340" t="str">
        <f>H47</f>
        <v>Ｃ　３位</v>
      </c>
      <c r="V94" s="340"/>
      <c r="W94" s="340"/>
      <c r="X94" s="341"/>
      <c r="Y94" s="342" t="str">
        <f>S47</f>
        <v>Ｂ　４位</v>
      </c>
      <c r="Z94" s="341"/>
    </row>
    <row r="95" spans="2:26" ht="18.75" customHeight="1" thickBot="1">
      <c r="B95" s="156" t="s">
        <v>209</v>
      </c>
      <c r="C95" s="333">
        <v>0.4236111111111111</v>
      </c>
      <c r="D95" s="334"/>
      <c r="E95" s="332"/>
      <c r="F95" s="335" t="s">
        <v>224</v>
      </c>
      <c r="G95" s="334"/>
      <c r="H95" s="332"/>
      <c r="I95" s="334" t="s">
        <v>222</v>
      </c>
      <c r="J95" s="334"/>
      <c r="K95" s="331" t="str">
        <f>M47</f>
        <v>Ｄ　３位</v>
      </c>
      <c r="L95" s="334"/>
      <c r="M95" s="334"/>
      <c r="N95" s="334"/>
      <c r="O95" s="158"/>
      <c r="P95" s="158"/>
      <c r="Q95" s="334" t="s">
        <v>208</v>
      </c>
      <c r="R95" s="334"/>
      <c r="S95" s="158"/>
      <c r="T95" s="158"/>
      <c r="U95" s="334" t="str">
        <f>S47</f>
        <v>Ｂ　４位</v>
      </c>
      <c r="V95" s="334"/>
      <c r="W95" s="334"/>
      <c r="X95" s="332"/>
      <c r="Y95" s="331" t="str">
        <f>C47</f>
        <v>Ａ　４位</v>
      </c>
      <c r="Z95" s="332"/>
    </row>
    <row r="96" spans="2:26" ht="18.75" customHeight="1" thickBot="1">
      <c r="B96" s="157" t="s">
        <v>210</v>
      </c>
      <c r="C96" s="336">
        <v>0.45833333333333331</v>
      </c>
      <c r="D96" s="337"/>
      <c r="E96" s="338"/>
      <c r="F96" s="339" t="s">
        <v>224</v>
      </c>
      <c r="G96" s="340"/>
      <c r="H96" s="341"/>
      <c r="I96" s="343" t="s">
        <v>222</v>
      </c>
      <c r="J96" s="343"/>
      <c r="K96" s="342" t="s">
        <v>229</v>
      </c>
      <c r="L96" s="340"/>
      <c r="M96" s="340"/>
      <c r="N96" s="340"/>
      <c r="O96" s="152"/>
      <c r="P96" s="152"/>
      <c r="Q96" s="340" t="s">
        <v>208</v>
      </c>
      <c r="R96" s="340"/>
      <c r="S96" s="152"/>
      <c r="T96" s="152"/>
      <c r="U96" s="340" t="s">
        <v>230</v>
      </c>
      <c r="V96" s="340"/>
      <c r="W96" s="340"/>
      <c r="X96" s="341"/>
      <c r="Y96" s="342" t="s">
        <v>238</v>
      </c>
      <c r="Z96" s="341"/>
    </row>
    <row r="97" spans="2:26" ht="18.75" customHeight="1" thickBot="1">
      <c r="B97" s="156" t="s">
        <v>211</v>
      </c>
      <c r="C97" s="344">
        <v>0.4861111111111111</v>
      </c>
      <c r="D97" s="343"/>
      <c r="E97" s="343"/>
      <c r="F97" s="335" t="s">
        <v>224</v>
      </c>
      <c r="G97" s="334"/>
      <c r="H97" s="332"/>
      <c r="I97" s="331" t="s">
        <v>221</v>
      </c>
      <c r="J97" s="334"/>
      <c r="K97" s="331" t="s">
        <v>235</v>
      </c>
      <c r="L97" s="334"/>
      <c r="M97" s="334"/>
      <c r="N97" s="334"/>
      <c r="O97" s="158"/>
      <c r="P97" s="158"/>
      <c r="Q97" s="334" t="s">
        <v>208</v>
      </c>
      <c r="R97" s="334"/>
      <c r="S97" s="158"/>
      <c r="T97" s="158"/>
      <c r="U97" s="334" t="s">
        <v>236</v>
      </c>
      <c r="V97" s="334"/>
      <c r="W97" s="334"/>
      <c r="X97" s="332"/>
      <c r="Y97" s="331" t="s">
        <v>238</v>
      </c>
      <c r="Z97" s="332"/>
    </row>
    <row r="98" spans="2:26" ht="18.75" customHeight="1" thickBot="1">
      <c r="B98" s="157" t="s">
        <v>212</v>
      </c>
      <c r="C98" s="333">
        <v>0.51388888888888895</v>
      </c>
      <c r="D98" s="334"/>
      <c r="E98" s="332"/>
      <c r="F98" s="339" t="s">
        <v>224</v>
      </c>
      <c r="G98" s="340"/>
      <c r="H98" s="341"/>
      <c r="I98" s="343" t="s">
        <v>237</v>
      </c>
      <c r="J98" s="343"/>
      <c r="K98" s="342"/>
      <c r="L98" s="340"/>
      <c r="M98" s="340"/>
      <c r="N98" s="340"/>
      <c r="O98" s="152"/>
      <c r="P98" s="152"/>
      <c r="Q98" s="340" t="s">
        <v>208</v>
      </c>
      <c r="R98" s="340"/>
      <c r="S98" s="152"/>
      <c r="T98" s="152"/>
      <c r="U98" s="340"/>
      <c r="V98" s="340"/>
      <c r="W98" s="340"/>
      <c r="X98" s="341"/>
      <c r="Y98" s="342" t="s">
        <v>239</v>
      </c>
      <c r="Z98" s="341"/>
    </row>
    <row r="99" spans="2:26" ht="18.75" customHeight="1" thickBot="1">
      <c r="B99" s="156" t="s">
        <v>213</v>
      </c>
      <c r="C99" s="336">
        <v>0.54166666666666663</v>
      </c>
      <c r="D99" s="337"/>
      <c r="E99" s="338"/>
      <c r="F99" s="335" t="s">
        <v>224</v>
      </c>
      <c r="G99" s="334"/>
      <c r="H99" s="332"/>
      <c r="I99" s="334" t="s">
        <v>237</v>
      </c>
      <c r="J99" s="334"/>
      <c r="K99" s="331"/>
      <c r="L99" s="334"/>
      <c r="M99" s="334"/>
      <c r="N99" s="334"/>
      <c r="O99" s="158"/>
      <c r="P99" s="158"/>
      <c r="Q99" s="334" t="s">
        <v>208</v>
      </c>
      <c r="R99" s="334"/>
      <c r="S99" s="158"/>
      <c r="T99" s="158"/>
      <c r="U99" s="334"/>
      <c r="V99" s="334"/>
      <c r="W99" s="334"/>
      <c r="X99" s="332"/>
      <c r="Y99" s="331" t="s">
        <v>239</v>
      </c>
      <c r="Z99" s="332"/>
    </row>
    <row r="100" spans="2:26" ht="18.75" customHeight="1" thickBot="1">
      <c r="B100" s="157" t="s">
        <v>214</v>
      </c>
      <c r="C100" s="333">
        <v>0.56944444444444442</v>
      </c>
      <c r="D100" s="334"/>
      <c r="E100" s="332"/>
      <c r="F100" s="339" t="s">
        <v>224</v>
      </c>
      <c r="G100" s="340"/>
      <c r="H100" s="341"/>
      <c r="I100" s="343" t="s">
        <v>237</v>
      </c>
      <c r="J100" s="343"/>
      <c r="K100" s="342"/>
      <c r="L100" s="340"/>
      <c r="M100" s="340"/>
      <c r="N100" s="340"/>
      <c r="O100" s="152"/>
      <c r="P100" s="152"/>
      <c r="Q100" s="340" t="s">
        <v>208</v>
      </c>
      <c r="R100" s="340"/>
      <c r="S100" s="152"/>
      <c r="T100" s="152"/>
      <c r="U100" s="340"/>
      <c r="V100" s="340"/>
      <c r="W100" s="340"/>
      <c r="X100" s="341"/>
      <c r="Y100" s="342" t="s">
        <v>239</v>
      </c>
      <c r="Z100" s="341"/>
    </row>
    <row r="101" spans="2:26" ht="18.75" customHeight="1" thickBot="1">
      <c r="B101" s="156" t="s">
        <v>215</v>
      </c>
      <c r="C101" s="336">
        <v>0.59722222222222221</v>
      </c>
      <c r="D101" s="337"/>
      <c r="E101" s="338"/>
      <c r="F101" s="335" t="s">
        <v>224</v>
      </c>
      <c r="G101" s="334"/>
      <c r="H101" s="332"/>
      <c r="I101" s="334" t="s">
        <v>237</v>
      </c>
      <c r="J101" s="334"/>
      <c r="K101" s="331"/>
      <c r="L101" s="334"/>
      <c r="M101" s="334"/>
      <c r="N101" s="334"/>
      <c r="O101" s="158"/>
      <c r="P101" s="158"/>
      <c r="Q101" s="334" t="s">
        <v>208</v>
      </c>
      <c r="R101" s="334"/>
      <c r="S101" s="158"/>
      <c r="T101" s="158"/>
      <c r="U101" s="334"/>
      <c r="V101" s="334"/>
      <c r="W101" s="334"/>
      <c r="X101" s="332"/>
      <c r="Y101" s="331" t="s">
        <v>239</v>
      </c>
      <c r="Z101" s="332"/>
    </row>
    <row r="102" spans="2:26" ht="18.75" customHeight="1" thickBot="1">
      <c r="B102" s="156" t="s">
        <v>216</v>
      </c>
      <c r="C102" s="333">
        <v>0.625</v>
      </c>
      <c r="D102" s="334"/>
      <c r="E102" s="332"/>
      <c r="F102" s="335" t="s">
        <v>224</v>
      </c>
      <c r="G102" s="334"/>
      <c r="H102" s="332"/>
      <c r="I102" s="334" t="s">
        <v>237</v>
      </c>
      <c r="J102" s="334"/>
      <c r="K102" s="331"/>
      <c r="L102" s="334"/>
      <c r="M102" s="334"/>
      <c r="N102" s="334"/>
      <c r="O102" s="158"/>
      <c r="P102" s="158"/>
      <c r="Q102" s="334" t="s">
        <v>208</v>
      </c>
      <c r="R102" s="334"/>
      <c r="S102" s="158"/>
      <c r="T102" s="158"/>
      <c r="U102" s="334"/>
      <c r="V102" s="334"/>
      <c r="W102" s="334"/>
      <c r="X102" s="332"/>
      <c r="Y102" s="331" t="s">
        <v>239</v>
      </c>
      <c r="Z102" s="332"/>
    </row>
    <row r="103" spans="2:26" ht="6.75" customHeight="1"/>
    <row r="104" spans="2:26" s="9" customFormat="1" ht="24" customHeight="1">
      <c r="B104" s="280" t="s">
        <v>244</v>
      </c>
      <c r="C104" s="280"/>
      <c r="D104" s="280"/>
      <c r="E104" s="280"/>
      <c r="F104" s="280"/>
      <c r="G104" s="280"/>
      <c r="H104" s="280"/>
      <c r="J104" s="39"/>
      <c r="L104" s="40"/>
      <c r="N104" s="39"/>
      <c r="P104" s="40"/>
      <c r="Q104" s="40"/>
      <c r="R104" s="40"/>
      <c r="S104" s="40"/>
      <c r="T104" s="40"/>
    </row>
    <row r="105" spans="2:26" s="9" customFormat="1" ht="12.75" customHeight="1" thickBot="1">
      <c r="F105" s="39"/>
      <c r="H105" s="40"/>
      <c r="J105" s="39"/>
      <c r="L105" s="40"/>
      <c r="N105" s="39"/>
      <c r="P105" s="40"/>
      <c r="Q105" s="40"/>
      <c r="R105" s="40"/>
      <c r="S105" s="40"/>
      <c r="T105" s="40"/>
    </row>
    <row r="106" spans="2:26" ht="18.75" customHeight="1" thickBot="1">
      <c r="B106" s="156" t="s">
        <v>203</v>
      </c>
      <c r="C106" s="334" t="s">
        <v>204</v>
      </c>
      <c r="D106" s="334"/>
      <c r="E106" s="334"/>
      <c r="F106" s="331" t="s">
        <v>87</v>
      </c>
      <c r="G106" s="334"/>
      <c r="H106" s="332"/>
      <c r="I106" s="334" t="s">
        <v>205</v>
      </c>
      <c r="J106" s="334"/>
      <c r="K106" s="345" t="s">
        <v>89</v>
      </c>
      <c r="L106" s="346"/>
      <c r="M106" s="346"/>
      <c r="N106" s="346"/>
      <c r="O106" s="346"/>
      <c r="P106" s="346"/>
      <c r="Q106" s="346"/>
      <c r="R106" s="346"/>
      <c r="S106" s="346"/>
      <c r="T106" s="346"/>
      <c r="U106" s="346"/>
      <c r="V106" s="346"/>
      <c r="W106" s="346"/>
      <c r="X106" s="347"/>
      <c r="Y106" s="331" t="s">
        <v>206</v>
      </c>
      <c r="Z106" s="332"/>
    </row>
    <row r="107" spans="2:26" ht="18.75" customHeight="1" thickBot="1">
      <c r="B107" s="157" t="s">
        <v>207</v>
      </c>
      <c r="C107" s="344">
        <v>0.39583333333333331</v>
      </c>
      <c r="D107" s="343"/>
      <c r="E107" s="343"/>
      <c r="F107" s="335" t="s">
        <v>224</v>
      </c>
      <c r="G107" s="334"/>
      <c r="H107" s="332"/>
      <c r="I107" s="343" t="s">
        <v>220</v>
      </c>
      <c r="J107" s="343"/>
      <c r="K107" s="342" t="str">
        <f>F19</f>
        <v>Ｃ　１位</v>
      </c>
      <c r="L107" s="340"/>
      <c r="M107" s="340"/>
      <c r="N107" s="340"/>
      <c r="O107" s="152"/>
      <c r="P107" s="152"/>
      <c r="Q107" s="340" t="s">
        <v>208</v>
      </c>
      <c r="R107" s="340"/>
      <c r="S107" s="152"/>
      <c r="T107" s="152"/>
      <c r="U107" s="340" t="str">
        <f>K19</f>
        <v>Ｂ　２位</v>
      </c>
      <c r="V107" s="340"/>
      <c r="W107" s="340"/>
      <c r="X107" s="341"/>
      <c r="Y107" s="342" t="str">
        <f>B19</f>
        <v>Ａ　１位</v>
      </c>
      <c r="Z107" s="341"/>
    </row>
    <row r="108" spans="2:26" ht="18.75" customHeight="1" thickBot="1">
      <c r="B108" s="156" t="s">
        <v>209</v>
      </c>
      <c r="C108" s="333">
        <v>0.43055555555555558</v>
      </c>
      <c r="D108" s="334"/>
      <c r="E108" s="332"/>
      <c r="F108" s="335" t="s">
        <v>224</v>
      </c>
      <c r="G108" s="334"/>
      <c r="H108" s="332"/>
      <c r="I108" s="334" t="s">
        <v>220</v>
      </c>
      <c r="J108" s="334"/>
      <c r="K108" s="331" t="s">
        <v>227</v>
      </c>
      <c r="L108" s="334"/>
      <c r="M108" s="334"/>
      <c r="N108" s="334"/>
      <c r="O108" s="158"/>
      <c r="P108" s="158"/>
      <c r="Q108" s="334" t="s">
        <v>208</v>
      </c>
      <c r="R108" s="334"/>
      <c r="S108" s="158"/>
      <c r="T108" s="158"/>
      <c r="U108" s="334" t="str">
        <f>B19</f>
        <v>Ａ　１位</v>
      </c>
      <c r="V108" s="334"/>
      <c r="W108" s="334"/>
      <c r="X108" s="332"/>
      <c r="Y108" s="331" t="s">
        <v>241</v>
      </c>
      <c r="Z108" s="332"/>
    </row>
    <row r="109" spans="2:26" ht="18.75" customHeight="1" thickBot="1">
      <c r="B109" s="157" t="s">
        <v>210</v>
      </c>
      <c r="C109" s="336">
        <v>0.46527777777777773</v>
      </c>
      <c r="D109" s="337"/>
      <c r="E109" s="338"/>
      <c r="F109" s="339" t="s">
        <v>224</v>
      </c>
      <c r="G109" s="340"/>
      <c r="H109" s="341"/>
      <c r="I109" s="343" t="s">
        <v>220</v>
      </c>
      <c r="J109" s="343"/>
      <c r="K109" s="342" t="s">
        <v>235</v>
      </c>
      <c r="L109" s="340"/>
      <c r="M109" s="340"/>
      <c r="N109" s="340"/>
      <c r="O109" s="152"/>
      <c r="P109" s="152"/>
      <c r="Q109" s="340" t="s">
        <v>208</v>
      </c>
      <c r="R109" s="340"/>
      <c r="S109" s="152"/>
      <c r="T109" s="152"/>
      <c r="U109" s="340" t="s">
        <v>236</v>
      </c>
      <c r="V109" s="340"/>
      <c r="W109" s="340"/>
      <c r="X109" s="341"/>
      <c r="Y109" s="342" t="s">
        <v>238</v>
      </c>
      <c r="Z109" s="341"/>
    </row>
    <row r="110" spans="2:26" ht="18.75" customHeight="1" thickBot="1">
      <c r="B110" s="156" t="s">
        <v>211</v>
      </c>
      <c r="C110" s="344">
        <v>0.49305555555555558</v>
      </c>
      <c r="D110" s="343"/>
      <c r="E110" s="343"/>
      <c r="F110" s="335" t="s">
        <v>224</v>
      </c>
      <c r="G110" s="334"/>
      <c r="H110" s="332"/>
      <c r="I110" s="334" t="s">
        <v>220</v>
      </c>
      <c r="J110" s="334"/>
      <c r="K110" s="331" t="s">
        <v>231</v>
      </c>
      <c r="L110" s="334"/>
      <c r="M110" s="334"/>
      <c r="N110" s="334"/>
      <c r="O110" s="158"/>
      <c r="P110" s="158"/>
      <c r="Q110" s="334" t="s">
        <v>208</v>
      </c>
      <c r="R110" s="334"/>
      <c r="S110" s="158"/>
      <c r="T110" s="158"/>
      <c r="U110" s="334" t="s">
        <v>232</v>
      </c>
      <c r="V110" s="334"/>
      <c r="W110" s="334"/>
      <c r="X110" s="332"/>
      <c r="Y110" s="331" t="s">
        <v>238</v>
      </c>
      <c r="Z110" s="332"/>
    </row>
    <row r="111" spans="2:26" ht="18.75" customHeight="1" thickBot="1">
      <c r="B111" s="157" t="s">
        <v>212</v>
      </c>
      <c r="C111" s="333">
        <v>0.52083333333333337</v>
      </c>
      <c r="D111" s="334"/>
      <c r="E111" s="332"/>
      <c r="F111" s="339" t="s">
        <v>224</v>
      </c>
      <c r="G111" s="340"/>
      <c r="H111" s="341"/>
      <c r="I111" s="343" t="s">
        <v>237</v>
      </c>
      <c r="J111" s="343"/>
      <c r="K111" s="342"/>
      <c r="L111" s="340"/>
      <c r="M111" s="340"/>
      <c r="N111" s="340"/>
      <c r="O111" s="152"/>
      <c r="P111" s="152"/>
      <c r="Q111" s="340" t="s">
        <v>208</v>
      </c>
      <c r="R111" s="340"/>
      <c r="S111" s="152"/>
      <c r="T111" s="152"/>
      <c r="U111" s="340"/>
      <c r="V111" s="340"/>
      <c r="W111" s="340"/>
      <c r="X111" s="341"/>
      <c r="Y111" s="342" t="s">
        <v>239</v>
      </c>
      <c r="Z111" s="341"/>
    </row>
    <row r="112" spans="2:26" ht="18.75" customHeight="1" thickBot="1">
      <c r="B112" s="156" t="s">
        <v>213</v>
      </c>
      <c r="C112" s="336">
        <v>0.54861111111111105</v>
      </c>
      <c r="D112" s="337"/>
      <c r="E112" s="338"/>
      <c r="F112" s="335" t="s">
        <v>224</v>
      </c>
      <c r="G112" s="334"/>
      <c r="H112" s="332"/>
      <c r="I112" s="334" t="s">
        <v>237</v>
      </c>
      <c r="J112" s="334"/>
      <c r="K112" s="331"/>
      <c r="L112" s="334"/>
      <c r="M112" s="334"/>
      <c r="N112" s="334"/>
      <c r="O112" s="158"/>
      <c r="P112" s="158"/>
      <c r="Q112" s="334" t="s">
        <v>208</v>
      </c>
      <c r="R112" s="334"/>
      <c r="S112" s="158"/>
      <c r="T112" s="158"/>
      <c r="U112" s="334"/>
      <c r="V112" s="334"/>
      <c r="W112" s="334"/>
      <c r="X112" s="332"/>
      <c r="Y112" s="331" t="s">
        <v>239</v>
      </c>
      <c r="Z112" s="332"/>
    </row>
    <row r="113" spans="2:26" ht="18.75" customHeight="1" thickBot="1">
      <c r="B113" s="157" t="s">
        <v>214</v>
      </c>
      <c r="C113" s="333">
        <v>0.57638888888888895</v>
      </c>
      <c r="D113" s="334"/>
      <c r="E113" s="332"/>
      <c r="F113" s="339" t="s">
        <v>224</v>
      </c>
      <c r="G113" s="340"/>
      <c r="H113" s="341"/>
      <c r="I113" s="343" t="s">
        <v>237</v>
      </c>
      <c r="J113" s="343"/>
      <c r="K113" s="342"/>
      <c r="L113" s="340"/>
      <c r="M113" s="340"/>
      <c r="N113" s="340"/>
      <c r="O113" s="152"/>
      <c r="P113" s="152"/>
      <c r="Q113" s="340" t="s">
        <v>208</v>
      </c>
      <c r="R113" s="340"/>
      <c r="S113" s="152"/>
      <c r="T113" s="152"/>
      <c r="U113" s="340"/>
      <c r="V113" s="340"/>
      <c r="W113" s="340"/>
      <c r="X113" s="341"/>
      <c r="Y113" s="342" t="s">
        <v>239</v>
      </c>
      <c r="Z113" s="341"/>
    </row>
    <row r="114" spans="2:26" ht="18.75" customHeight="1" thickBot="1">
      <c r="B114" s="156" t="s">
        <v>215</v>
      </c>
      <c r="C114" s="336">
        <v>0.60416666666666663</v>
      </c>
      <c r="D114" s="337"/>
      <c r="E114" s="338"/>
      <c r="F114" s="335" t="s">
        <v>224</v>
      </c>
      <c r="G114" s="334"/>
      <c r="H114" s="332"/>
      <c r="I114" s="334" t="s">
        <v>237</v>
      </c>
      <c r="J114" s="334"/>
      <c r="K114" s="331" t="s">
        <v>240</v>
      </c>
      <c r="L114" s="334"/>
      <c r="M114" s="334"/>
      <c r="N114" s="334"/>
      <c r="O114" s="158"/>
      <c r="P114" s="158"/>
      <c r="Q114" s="334" t="s">
        <v>208</v>
      </c>
      <c r="R114" s="334"/>
      <c r="S114" s="158"/>
      <c r="T114" s="158"/>
      <c r="U114" s="334"/>
      <c r="V114" s="334"/>
      <c r="W114" s="334"/>
      <c r="X114" s="332"/>
      <c r="Y114" s="331" t="s">
        <v>239</v>
      </c>
      <c r="Z114" s="332"/>
    </row>
    <row r="115" spans="2:26" ht="18.75" customHeight="1" thickBot="1">
      <c r="B115" s="156" t="s">
        <v>216</v>
      </c>
      <c r="C115" s="333">
        <v>0.63194444444444442</v>
      </c>
      <c r="D115" s="334"/>
      <c r="E115" s="332"/>
      <c r="F115" s="335" t="s">
        <v>224</v>
      </c>
      <c r="G115" s="334"/>
      <c r="H115" s="332"/>
      <c r="I115" s="334" t="s">
        <v>237</v>
      </c>
      <c r="J115" s="334"/>
      <c r="K115" s="331"/>
      <c r="L115" s="334"/>
      <c r="M115" s="334"/>
      <c r="N115" s="334"/>
      <c r="O115" s="158"/>
      <c r="P115" s="158"/>
      <c r="Q115" s="334" t="s">
        <v>208</v>
      </c>
      <c r="R115" s="334"/>
      <c r="S115" s="158"/>
      <c r="T115" s="158"/>
      <c r="U115" s="334"/>
      <c r="V115" s="334"/>
      <c r="W115" s="334"/>
      <c r="X115" s="332"/>
      <c r="Y115" s="331" t="s">
        <v>239</v>
      </c>
      <c r="Z115" s="332"/>
    </row>
    <row r="116" spans="2:26" ht="6.75" customHeight="1"/>
    <row r="117" spans="2:26" s="9" customFormat="1" ht="24" customHeight="1">
      <c r="B117" s="291" t="s">
        <v>245</v>
      </c>
      <c r="C117" s="291"/>
      <c r="D117" s="291"/>
      <c r="E117" s="291"/>
      <c r="F117" s="291"/>
      <c r="G117" s="291"/>
      <c r="H117" s="291"/>
      <c r="J117" s="39"/>
    </row>
    <row r="118" spans="2:26" s="9" customFormat="1" ht="12.75" customHeight="1" thickBot="1">
      <c r="F118" s="39"/>
      <c r="H118" s="40"/>
      <c r="J118" s="39"/>
      <c r="L118" s="40"/>
      <c r="N118" s="39"/>
      <c r="P118" s="40"/>
      <c r="Q118" s="40"/>
      <c r="R118" s="40"/>
      <c r="S118" s="40"/>
      <c r="T118" s="40"/>
    </row>
    <row r="119" spans="2:26" ht="18.75" customHeight="1" thickBot="1">
      <c r="B119" s="156" t="s">
        <v>217</v>
      </c>
      <c r="C119" s="334" t="s">
        <v>218</v>
      </c>
      <c r="D119" s="334"/>
      <c r="E119" s="334"/>
      <c r="F119" s="331" t="s">
        <v>87</v>
      </c>
      <c r="G119" s="334"/>
      <c r="H119" s="332"/>
      <c r="I119" s="334" t="s">
        <v>205</v>
      </c>
      <c r="J119" s="334"/>
      <c r="K119" s="345" t="s">
        <v>89</v>
      </c>
      <c r="L119" s="346"/>
      <c r="M119" s="346"/>
      <c r="N119" s="346"/>
      <c r="O119" s="346"/>
      <c r="P119" s="346"/>
      <c r="Q119" s="346"/>
      <c r="R119" s="346"/>
      <c r="S119" s="346"/>
      <c r="T119" s="346"/>
      <c r="U119" s="346"/>
      <c r="V119" s="346"/>
      <c r="W119" s="346"/>
      <c r="X119" s="347"/>
      <c r="Y119" s="331" t="s">
        <v>206</v>
      </c>
      <c r="Z119" s="332"/>
    </row>
    <row r="120" spans="2:26" ht="18.75" customHeight="1" thickBot="1">
      <c r="B120" s="157" t="s">
        <v>219</v>
      </c>
      <c r="C120" s="344">
        <v>0.39583333333333331</v>
      </c>
      <c r="D120" s="343"/>
      <c r="E120" s="343"/>
      <c r="F120" s="335" t="s">
        <v>224</v>
      </c>
      <c r="G120" s="334"/>
      <c r="H120" s="332"/>
      <c r="I120" s="343" t="s">
        <v>220</v>
      </c>
      <c r="J120" s="343"/>
      <c r="K120" s="342" t="str">
        <f>O19</f>
        <v>Ａ　２位</v>
      </c>
      <c r="L120" s="340"/>
      <c r="M120" s="340"/>
      <c r="N120" s="340"/>
      <c r="O120" s="152"/>
      <c r="P120" s="152"/>
      <c r="Q120" s="340" t="s">
        <v>208</v>
      </c>
      <c r="R120" s="340"/>
      <c r="S120" s="152"/>
      <c r="T120" s="152"/>
      <c r="U120" s="340" t="str">
        <f>U19</f>
        <v>Ｄ　１位</v>
      </c>
      <c r="V120" s="340"/>
      <c r="W120" s="340"/>
      <c r="X120" s="341"/>
      <c r="Y120" s="342" t="str">
        <f>Y19</f>
        <v>Ｂ　１位</v>
      </c>
      <c r="Z120" s="341"/>
    </row>
    <row r="121" spans="2:26" ht="18.75" customHeight="1" thickBot="1">
      <c r="B121" s="156" t="s">
        <v>209</v>
      </c>
      <c r="C121" s="333">
        <v>0.43055555555555558</v>
      </c>
      <c r="D121" s="334"/>
      <c r="E121" s="332"/>
      <c r="F121" s="335" t="s">
        <v>224</v>
      </c>
      <c r="G121" s="334"/>
      <c r="H121" s="332"/>
      <c r="I121" s="334" t="s">
        <v>220</v>
      </c>
      <c r="J121" s="334"/>
      <c r="K121" s="331" t="s">
        <v>228</v>
      </c>
      <c r="L121" s="334"/>
      <c r="M121" s="334"/>
      <c r="N121" s="334"/>
      <c r="O121" s="158"/>
      <c r="P121" s="158"/>
      <c r="Q121" s="334" t="s">
        <v>208</v>
      </c>
      <c r="R121" s="334"/>
      <c r="S121" s="158"/>
      <c r="T121" s="158"/>
      <c r="U121" s="334" t="str">
        <f>Y19</f>
        <v>Ｂ　１位</v>
      </c>
      <c r="V121" s="334"/>
      <c r="W121" s="334"/>
      <c r="X121" s="332"/>
      <c r="Y121" s="331" t="s">
        <v>241</v>
      </c>
      <c r="Z121" s="332"/>
    </row>
    <row r="122" spans="2:26" ht="18.75" customHeight="1" thickBot="1">
      <c r="B122" s="157" t="s">
        <v>210</v>
      </c>
      <c r="C122" s="336">
        <v>0.46527777777777773</v>
      </c>
      <c r="D122" s="337"/>
      <c r="E122" s="338"/>
      <c r="F122" s="339" t="s">
        <v>224</v>
      </c>
      <c r="G122" s="340"/>
      <c r="H122" s="341"/>
      <c r="I122" s="331" t="s">
        <v>220</v>
      </c>
      <c r="J122" s="332"/>
      <c r="K122" s="342" t="s">
        <v>225</v>
      </c>
      <c r="L122" s="340"/>
      <c r="M122" s="340"/>
      <c r="N122" s="340"/>
      <c r="O122" s="152"/>
      <c r="P122" s="152"/>
      <c r="Q122" s="340" t="s">
        <v>208</v>
      </c>
      <c r="R122" s="340"/>
      <c r="S122" s="152"/>
      <c r="T122" s="152"/>
      <c r="U122" s="340" t="s">
        <v>226</v>
      </c>
      <c r="V122" s="340"/>
      <c r="W122" s="340"/>
      <c r="X122" s="341"/>
      <c r="Y122" s="331" t="s">
        <v>238</v>
      </c>
      <c r="Z122" s="332"/>
    </row>
    <row r="123" spans="2:26" ht="18.75" customHeight="1" thickBot="1">
      <c r="B123" s="156" t="s">
        <v>211</v>
      </c>
      <c r="C123" s="344">
        <v>0.49305555555555558</v>
      </c>
      <c r="D123" s="343"/>
      <c r="E123" s="343"/>
      <c r="F123" s="335" t="s">
        <v>224</v>
      </c>
      <c r="G123" s="334"/>
      <c r="H123" s="332"/>
      <c r="I123" s="343" t="s">
        <v>237</v>
      </c>
      <c r="J123" s="343"/>
      <c r="K123" s="331"/>
      <c r="L123" s="334"/>
      <c r="M123" s="334"/>
      <c r="N123" s="334"/>
      <c r="O123" s="158"/>
      <c r="P123" s="158"/>
      <c r="Q123" s="334" t="s">
        <v>208</v>
      </c>
      <c r="R123" s="334"/>
      <c r="S123" s="158"/>
      <c r="T123" s="158"/>
      <c r="U123" s="334"/>
      <c r="V123" s="334"/>
      <c r="W123" s="334"/>
      <c r="X123" s="332"/>
      <c r="Y123" s="342" t="s">
        <v>239</v>
      </c>
      <c r="Z123" s="341"/>
    </row>
    <row r="124" spans="2:26" ht="18.75" customHeight="1" thickBot="1">
      <c r="B124" s="157" t="s">
        <v>212</v>
      </c>
      <c r="C124" s="333">
        <v>0.52083333333333337</v>
      </c>
      <c r="D124" s="334"/>
      <c r="E124" s="332"/>
      <c r="F124" s="339" t="s">
        <v>224</v>
      </c>
      <c r="G124" s="340"/>
      <c r="H124" s="341"/>
      <c r="I124" s="334" t="s">
        <v>237</v>
      </c>
      <c r="J124" s="334"/>
      <c r="K124" s="342"/>
      <c r="L124" s="340"/>
      <c r="M124" s="340"/>
      <c r="N124" s="340"/>
      <c r="O124" s="152"/>
      <c r="P124" s="152"/>
      <c r="Q124" s="340" t="s">
        <v>208</v>
      </c>
      <c r="R124" s="340"/>
      <c r="S124" s="152"/>
      <c r="T124" s="152"/>
      <c r="U124" s="340"/>
      <c r="V124" s="340"/>
      <c r="W124" s="340"/>
      <c r="X124" s="341"/>
      <c r="Y124" s="331" t="s">
        <v>239</v>
      </c>
      <c r="Z124" s="332"/>
    </row>
    <row r="125" spans="2:26" ht="18.75" customHeight="1" thickBot="1">
      <c r="B125" s="156" t="s">
        <v>213</v>
      </c>
      <c r="C125" s="336">
        <v>0.54861111111111105</v>
      </c>
      <c r="D125" s="337"/>
      <c r="E125" s="338"/>
      <c r="F125" s="335" t="s">
        <v>224</v>
      </c>
      <c r="G125" s="334"/>
      <c r="H125" s="332"/>
      <c r="I125" s="343" t="s">
        <v>237</v>
      </c>
      <c r="J125" s="343"/>
      <c r="K125" s="331"/>
      <c r="L125" s="334"/>
      <c r="M125" s="334"/>
      <c r="N125" s="334"/>
      <c r="O125" s="158"/>
      <c r="P125" s="158"/>
      <c r="Q125" s="334" t="s">
        <v>208</v>
      </c>
      <c r="R125" s="334"/>
      <c r="S125" s="158"/>
      <c r="T125" s="158"/>
      <c r="U125" s="334"/>
      <c r="V125" s="334"/>
      <c r="W125" s="334"/>
      <c r="X125" s="332"/>
      <c r="Y125" s="342" t="s">
        <v>239</v>
      </c>
      <c r="Z125" s="341"/>
    </row>
    <row r="126" spans="2:26" ht="18.75" customHeight="1" thickBot="1">
      <c r="B126" s="157" t="s">
        <v>214</v>
      </c>
      <c r="C126" s="333">
        <v>0.57638888888888895</v>
      </c>
      <c r="D126" s="334"/>
      <c r="E126" s="332"/>
      <c r="F126" s="339" t="s">
        <v>224</v>
      </c>
      <c r="G126" s="340"/>
      <c r="H126" s="341"/>
      <c r="I126" s="334" t="s">
        <v>237</v>
      </c>
      <c r="J126" s="334"/>
      <c r="K126" s="342"/>
      <c r="L126" s="340"/>
      <c r="M126" s="340"/>
      <c r="N126" s="340"/>
      <c r="O126" s="152"/>
      <c r="P126" s="152"/>
      <c r="Q126" s="340" t="s">
        <v>208</v>
      </c>
      <c r="R126" s="340"/>
      <c r="S126" s="152"/>
      <c r="T126" s="152"/>
      <c r="U126" s="340"/>
      <c r="V126" s="340"/>
      <c r="W126" s="340"/>
      <c r="X126" s="341"/>
      <c r="Y126" s="331" t="s">
        <v>239</v>
      </c>
      <c r="Z126" s="332"/>
    </row>
    <row r="127" spans="2:26" ht="18.75" customHeight="1" thickBot="1">
      <c r="B127" s="156" t="s">
        <v>215</v>
      </c>
      <c r="C127" s="336">
        <v>0.60416666666666663</v>
      </c>
      <c r="D127" s="337"/>
      <c r="E127" s="338"/>
      <c r="F127" s="335" t="s">
        <v>224</v>
      </c>
      <c r="G127" s="334"/>
      <c r="H127" s="332"/>
      <c r="I127" s="334" t="s">
        <v>237</v>
      </c>
      <c r="J127" s="334"/>
      <c r="K127" s="331"/>
      <c r="L127" s="334"/>
      <c r="M127" s="334"/>
      <c r="N127" s="334"/>
      <c r="O127" s="158"/>
      <c r="P127" s="158"/>
      <c r="Q127" s="334" t="s">
        <v>208</v>
      </c>
      <c r="R127" s="334"/>
      <c r="S127" s="158"/>
      <c r="T127" s="158"/>
      <c r="U127" s="334"/>
      <c r="V127" s="334"/>
      <c r="W127" s="334"/>
      <c r="X127" s="332"/>
      <c r="Y127" s="331" t="s">
        <v>239</v>
      </c>
      <c r="Z127" s="332"/>
    </row>
    <row r="128" spans="2:26" ht="18.75" customHeight="1" thickBot="1">
      <c r="B128" s="156" t="s">
        <v>216</v>
      </c>
      <c r="C128" s="333">
        <v>0.63194444444444442</v>
      </c>
      <c r="D128" s="334"/>
      <c r="E128" s="332"/>
      <c r="F128" s="335" t="s">
        <v>224</v>
      </c>
      <c r="G128" s="334"/>
      <c r="H128" s="332"/>
      <c r="I128" s="334" t="s">
        <v>237</v>
      </c>
      <c r="J128" s="334"/>
      <c r="K128" s="331"/>
      <c r="L128" s="334"/>
      <c r="M128" s="334"/>
      <c r="N128" s="334"/>
      <c r="O128" s="158"/>
      <c r="P128" s="158"/>
      <c r="Q128" s="334" t="s">
        <v>208</v>
      </c>
      <c r="R128" s="334"/>
      <c r="S128" s="158"/>
      <c r="T128" s="158"/>
      <c r="U128" s="334"/>
      <c r="V128" s="334"/>
      <c r="W128" s="334"/>
      <c r="X128" s="332"/>
      <c r="Y128" s="331" t="s">
        <v>239</v>
      </c>
      <c r="Z128" s="332"/>
    </row>
    <row r="129" spans="1:36" ht="6.75" customHeight="1"/>
    <row r="130" spans="1:36" s="109" customFormat="1" ht="15" customHeight="1">
      <c r="A130" s="9"/>
      <c r="B130" s="329" t="s">
        <v>179</v>
      </c>
      <c r="C130" s="329"/>
      <c r="D130" s="329"/>
      <c r="E130" s="329"/>
      <c r="F130" s="329"/>
      <c r="G130" s="329"/>
      <c r="H130" s="329"/>
      <c r="I130" s="329"/>
      <c r="J130" s="329"/>
      <c r="K130" s="329"/>
      <c r="L130" s="329"/>
      <c r="M130" s="329"/>
      <c r="N130" s="329"/>
      <c r="O130" s="329"/>
      <c r="P130" s="329"/>
      <c r="Q130" s="329"/>
      <c r="R130" s="329"/>
      <c r="S130" s="329"/>
      <c r="T130" s="329"/>
      <c r="U130" s="329"/>
      <c r="V130" s="329"/>
      <c r="W130" s="329"/>
      <c r="X130" s="329"/>
      <c r="Y130" s="329"/>
      <c r="Z130" s="329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9"/>
    </row>
  </sheetData>
  <mergeCells count="388">
    <mergeCell ref="B2:Z2"/>
    <mergeCell ref="B4:Z4"/>
    <mergeCell ref="B6:F6"/>
    <mergeCell ref="J8:S8"/>
    <mergeCell ref="L11:O12"/>
    <mergeCell ref="D14:G15"/>
    <mergeCell ref="V14:X15"/>
    <mergeCell ref="I17:J18"/>
    <mergeCell ref="S17:T18"/>
    <mergeCell ref="B19:C21"/>
    <mergeCell ref="F19:H21"/>
    <mergeCell ref="K19:L21"/>
    <mergeCell ref="O19:R21"/>
    <mergeCell ref="U19:V21"/>
    <mergeCell ref="Y19:Z21"/>
    <mergeCell ref="B23:F23"/>
    <mergeCell ref="I25:N25"/>
    <mergeCell ref="C33:E35"/>
    <mergeCell ref="H33:J35"/>
    <mergeCell ref="M33:P35"/>
    <mergeCell ref="S33:U35"/>
    <mergeCell ref="F31:G32"/>
    <mergeCell ref="Q31:R32"/>
    <mergeCell ref="C61:E63"/>
    <mergeCell ref="H61:J63"/>
    <mergeCell ref="M61:P63"/>
    <mergeCell ref="S61:U63"/>
    <mergeCell ref="B37:F37"/>
    <mergeCell ref="I39:N39"/>
    <mergeCell ref="C47:E49"/>
    <mergeCell ref="H47:J49"/>
    <mergeCell ref="M47:P49"/>
    <mergeCell ref="S47:U49"/>
    <mergeCell ref="B65:H65"/>
    <mergeCell ref="C67:E67"/>
    <mergeCell ref="F67:H67"/>
    <mergeCell ref="I67:J67"/>
    <mergeCell ref="K67:X67"/>
    <mergeCell ref="Y67:Z67"/>
    <mergeCell ref="U69:X69"/>
    <mergeCell ref="Y69:Z69"/>
    <mergeCell ref="C68:E68"/>
    <mergeCell ref="F68:H68"/>
    <mergeCell ref="I82:J82"/>
    <mergeCell ref="K82:N82"/>
    <mergeCell ref="Q82:R82"/>
    <mergeCell ref="U82:X82"/>
    <mergeCell ref="Y70:Z70"/>
    <mergeCell ref="C71:E71"/>
    <mergeCell ref="I97:J97"/>
    <mergeCell ref="K97:N97"/>
    <mergeCell ref="Q97:R97"/>
    <mergeCell ref="U97:X97"/>
    <mergeCell ref="Y68:Z68"/>
    <mergeCell ref="C69:E69"/>
    <mergeCell ref="F69:H69"/>
    <mergeCell ref="I69:J69"/>
    <mergeCell ref="K69:N69"/>
    <mergeCell ref="Q69:R69"/>
    <mergeCell ref="F71:H71"/>
    <mergeCell ref="I71:J71"/>
    <mergeCell ref="K71:N71"/>
    <mergeCell ref="Q71:R71"/>
    <mergeCell ref="U71:X71"/>
    <mergeCell ref="Y71:Z71"/>
    <mergeCell ref="C70:E70"/>
    <mergeCell ref="F70:H70"/>
    <mergeCell ref="U73:X73"/>
    <mergeCell ref="Y73:Z73"/>
    <mergeCell ref="C72:E72"/>
    <mergeCell ref="F72:H72"/>
    <mergeCell ref="I72:J72"/>
    <mergeCell ref="K72:N72"/>
    <mergeCell ref="Q72:R72"/>
    <mergeCell ref="U72:X72"/>
    <mergeCell ref="I74:J74"/>
    <mergeCell ref="K74:N74"/>
    <mergeCell ref="Q74:R74"/>
    <mergeCell ref="U74:X74"/>
    <mergeCell ref="Y72:Z72"/>
    <mergeCell ref="C73:E73"/>
    <mergeCell ref="F73:H73"/>
    <mergeCell ref="I73:J73"/>
    <mergeCell ref="K73:N73"/>
    <mergeCell ref="Q73:R73"/>
    <mergeCell ref="Y74:Z74"/>
    <mergeCell ref="C75:E75"/>
    <mergeCell ref="F75:H75"/>
    <mergeCell ref="I75:J75"/>
    <mergeCell ref="K75:N75"/>
    <mergeCell ref="Q75:R75"/>
    <mergeCell ref="U75:X75"/>
    <mergeCell ref="Y75:Z75"/>
    <mergeCell ref="C74:E74"/>
    <mergeCell ref="F74:H74"/>
    <mergeCell ref="Y76:Z76"/>
    <mergeCell ref="C76:E76"/>
    <mergeCell ref="F76:H76"/>
    <mergeCell ref="I76:J76"/>
    <mergeCell ref="K76:N76"/>
    <mergeCell ref="Q76:R76"/>
    <mergeCell ref="U76:X76"/>
    <mergeCell ref="U94:X94"/>
    <mergeCell ref="Y83:Z83"/>
    <mergeCell ref="C84:E84"/>
    <mergeCell ref="B78:H78"/>
    <mergeCell ref="C80:E80"/>
    <mergeCell ref="F80:H80"/>
    <mergeCell ref="I80:J80"/>
    <mergeCell ref="K80:X80"/>
    <mergeCell ref="Y80:Z80"/>
    <mergeCell ref="Y81:Z81"/>
    <mergeCell ref="C82:E82"/>
    <mergeCell ref="F82:H82"/>
    <mergeCell ref="I95:J95"/>
    <mergeCell ref="K95:N95"/>
    <mergeCell ref="Q95:R95"/>
    <mergeCell ref="U95:X95"/>
    <mergeCell ref="Y82:Z82"/>
    <mergeCell ref="C81:E81"/>
    <mergeCell ref="F81:H81"/>
    <mergeCell ref="Q84:R84"/>
    <mergeCell ref="U84:X84"/>
    <mergeCell ref="Y84:Z84"/>
    <mergeCell ref="I96:J96"/>
    <mergeCell ref="K96:N96"/>
    <mergeCell ref="Q96:R96"/>
    <mergeCell ref="U96:X96"/>
    <mergeCell ref="I94:J94"/>
    <mergeCell ref="K94:N94"/>
    <mergeCell ref="Q94:R94"/>
    <mergeCell ref="C83:E83"/>
    <mergeCell ref="F83:H83"/>
    <mergeCell ref="C85:E85"/>
    <mergeCell ref="F85:H85"/>
    <mergeCell ref="I85:J85"/>
    <mergeCell ref="K85:N85"/>
    <mergeCell ref="F84:H84"/>
    <mergeCell ref="I84:J84"/>
    <mergeCell ref="K84:N84"/>
    <mergeCell ref="C86:E86"/>
    <mergeCell ref="F86:H86"/>
    <mergeCell ref="I86:J86"/>
    <mergeCell ref="K86:N86"/>
    <mergeCell ref="Q86:R86"/>
    <mergeCell ref="U86:X86"/>
    <mergeCell ref="F87:H87"/>
    <mergeCell ref="I87:J87"/>
    <mergeCell ref="K87:N87"/>
    <mergeCell ref="Q87:R87"/>
    <mergeCell ref="U87:X87"/>
    <mergeCell ref="Y85:Z85"/>
    <mergeCell ref="Y86:Z86"/>
    <mergeCell ref="Q85:R85"/>
    <mergeCell ref="U85:X85"/>
    <mergeCell ref="U89:X89"/>
    <mergeCell ref="Y87:Z87"/>
    <mergeCell ref="C88:E88"/>
    <mergeCell ref="F88:H88"/>
    <mergeCell ref="I88:J88"/>
    <mergeCell ref="K88:N88"/>
    <mergeCell ref="Q88:R88"/>
    <mergeCell ref="U88:X88"/>
    <mergeCell ref="Y88:Z88"/>
    <mergeCell ref="C87:E87"/>
    <mergeCell ref="F93:H93"/>
    <mergeCell ref="I93:J93"/>
    <mergeCell ref="K93:X93"/>
    <mergeCell ref="Y93:Z93"/>
    <mergeCell ref="Y89:Z89"/>
    <mergeCell ref="C89:E89"/>
    <mergeCell ref="F89:H89"/>
    <mergeCell ref="I89:J89"/>
    <mergeCell ref="K89:N89"/>
    <mergeCell ref="Q89:R89"/>
    <mergeCell ref="U81:X81"/>
    <mergeCell ref="Y95:Z95"/>
    <mergeCell ref="C94:E94"/>
    <mergeCell ref="F94:H94"/>
    <mergeCell ref="I68:J68"/>
    <mergeCell ref="K68:N68"/>
    <mergeCell ref="Q68:R68"/>
    <mergeCell ref="U68:X68"/>
    <mergeCell ref="B91:H91"/>
    <mergeCell ref="C93:E93"/>
    <mergeCell ref="I70:J70"/>
    <mergeCell ref="K70:N70"/>
    <mergeCell ref="Q70:R70"/>
    <mergeCell ref="U70:X70"/>
    <mergeCell ref="Y94:Z94"/>
    <mergeCell ref="C95:E95"/>
    <mergeCell ref="F95:H95"/>
    <mergeCell ref="I81:J81"/>
    <mergeCell ref="K81:N81"/>
    <mergeCell ref="Q81:R81"/>
    <mergeCell ref="Y96:Z96"/>
    <mergeCell ref="C97:E97"/>
    <mergeCell ref="F97:H97"/>
    <mergeCell ref="I83:J83"/>
    <mergeCell ref="K83:N83"/>
    <mergeCell ref="Q83:R83"/>
    <mergeCell ref="U83:X83"/>
    <mergeCell ref="Y97:Z97"/>
    <mergeCell ref="C96:E96"/>
    <mergeCell ref="F96:H96"/>
    <mergeCell ref="U99:X99"/>
    <mergeCell ref="Y99:Z99"/>
    <mergeCell ref="C98:E98"/>
    <mergeCell ref="F98:H98"/>
    <mergeCell ref="I98:J98"/>
    <mergeCell ref="K98:N98"/>
    <mergeCell ref="Q98:R98"/>
    <mergeCell ref="U98:X98"/>
    <mergeCell ref="I100:J100"/>
    <mergeCell ref="K100:N100"/>
    <mergeCell ref="Q100:R100"/>
    <mergeCell ref="U100:X100"/>
    <mergeCell ref="Y98:Z98"/>
    <mergeCell ref="C99:E99"/>
    <mergeCell ref="F99:H99"/>
    <mergeCell ref="I99:J99"/>
    <mergeCell ref="K99:N99"/>
    <mergeCell ref="Q99:R99"/>
    <mergeCell ref="Y100:Z100"/>
    <mergeCell ref="C101:E101"/>
    <mergeCell ref="F101:H101"/>
    <mergeCell ref="I101:J101"/>
    <mergeCell ref="K101:N101"/>
    <mergeCell ref="Q101:R101"/>
    <mergeCell ref="U101:X101"/>
    <mergeCell ref="Y101:Z101"/>
    <mergeCell ref="C100:E100"/>
    <mergeCell ref="F100:H100"/>
    <mergeCell ref="Y102:Z102"/>
    <mergeCell ref="C102:E102"/>
    <mergeCell ref="F102:H102"/>
    <mergeCell ref="I102:J102"/>
    <mergeCell ref="K102:N102"/>
    <mergeCell ref="Q102:R102"/>
    <mergeCell ref="U102:X102"/>
    <mergeCell ref="K28:L29"/>
    <mergeCell ref="K42:L43"/>
    <mergeCell ref="F45:G46"/>
    <mergeCell ref="Q45:R46"/>
    <mergeCell ref="K56:L57"/>
    <mergeCell ref="F59:G60"/>
    <mergeCell ref="Q59:R60"/>
    <mergeCell ref="B51:F51"/>
    <mergeCell ref="I53:N53"/>
    <mergeCell ref="B104:H104"/>
    <mergeCell ref="C106:E106"/>
    <mergeCell ref="F106:H106"/>
    <mergeCell ref="I106:J106"/>
    <mergeCell ref="K106:X106"/>
    <mergeCell ref="Y106:Z106"/>
    <mergeCell ref="U108:X108"/>
    <mergeCell ref="Y108:Z108"/>
    <mergeCell ref="C107:E107"/>
    <mergeCell ref="F107:H107"/>
    <mergeCell ref="I107:J107"/>
    <mergeCell ref="K107:N107"/>
    <mergeCell ref="Q107:R107"/>
    <mergeCell ref="U107:X107"/>
    <mergeCell ref="I109:J109"/>
    <mergeCell ref="K122:N122"/>
    <mergeCell ref="Q122:R122"/>
    <mergeCell ref="U122:X122"/>
    <mergeCell ref="Y107:Z107"/>
    <mergeCell ref="C108:E108"/>
    <mergeCell ref="F108:H108"/>
    <mergeCell ref="I108:J108"/>
    <mergeCell ref="K108:N108"/>
    <mergeCell ref="Q108:R108"/>
    <mergeCell ref="Y109:Z109"/>
    <mergeCell ref="C110:E110"/>
    <mergeCell ref="F110:H110"/>
    <mergeCell ref="I110:J110"/>
    <mergeCell ref="K110:N110"/>
    <mergeCell ref="Q110:R110"/>
    <mergeCell ref="U110:X110"/>
    <mergeCell ref="Y110:Z110"/>
    <mergeCell ref="C109:E109"/>
    <mergeCell ref="F109:H109"/>
    <mergeCell ref="U112:X112"/>
    <mergeCell ref="Y112:Z112"/>
    <mergeCell ref="C111:E111"/>
    <mergeCell ref="F111:H111"/>
    <mergeCell ref="I111:J111"/>
    <mergeCell ref="K111:N111"/>
    <mergeCell ref="Q111:R111"/>
    <mergeCell ref="U111:X111"/>
    <mergeCell ref="I113:J113"/>
    <mergeCell ref="K113:N113"/>
    <mergeCell ref="Q113:R113"/>
    <mergeCell ref="U113:X113"/>
    <mergeCell ref="Y111:Z111"/>
    <mergeCell ref="C112:E112"/>
    <mergeCell ref="F112:H112"/>
    <mergeCell ref="I112:J112"/>
    <mergeCell ref="K112:N112"/>
    <mergeCell ref="Q112:R112"/>
    <mergeCell ref="Y113:Z113"/>
    <mergeCell ref="C114:E114"/>
    <mergeCell ref="F114:H114"/>
    <mergeCell ref="I114:J114"/>
    <mergeCell ref="K114:N114"/>
    <mergeCell ref="Q114:R114"/>
    <mergeCell ref="U114:X114"/>
    <mergeCell ref="Y114:Z114"/>
    <mergeCell ref="C113:E113"/>
    <mergeCell ref="F113:H113"/>
    <mergeCell ref="Y115:Z115"/>
    <mergeCell ref="C115:E115"/>
    <mergeCell ref="F115:H115"/>
    <mergeCell ref="I115:J115"/>
    <mergeCell ref="K115:N115"/>
    <mergeCell ref="Q115:R115"/>
    <mergeCell ref="U115:X115"/>
    <mergeCell ref="B117:H117"/>
    <mergeCell ref="C119:E119"/>
    <mergeCell ref="F119:H119"/>
    <mergeCell ref="I119:J119"/>
    <mergeCell ref="K119:X119"/>
    <mergeCell ref="Y119:Z119"/>
    <mergeCell ref="U121:X121"/>
    <mergeCell ref="Y121:Z121"/>
    <mergeCell ref="C120:E120"/>
    <mergeCell ref="F120:H120"/>
    <mergeCell ref="I120:J120"/>
    <mergeCell ref="K120:N120"/>
    <mergeCell ref="Q120:R120"/>
    <mergeCell ref="U120:X120"/>
    <mergeCell ref="I122:J122"/>
    <mergeCell ref="K109:N109"/>
    <mergeCell ref="Q109:R109"/>
    <mergeCell ref="U109:X109"/>
    <mergeCell ref="Y120:Z120"/>
    <mergeCell ref="C121:E121"/>
    <mergeCell ref="F121:H121"/>
    <mergeCell ref="I121:J121"/>
    <mergeCell ref="K121:N121"/>
    <mergeCell ref="Q121:R121"/>
    <mergeCell ref="Y122:Z122"/>
    <mergeCell ref="C123:E123"/>
    <mergeCell ref="F123:H123"/>
    <mergeCell ref="I123:J123"/>
    <mergeCell ref="K123:N123"/>
    <mergeCell ref="Q123:R123"/>
    <mergeCell ref="U123:X123"/>
    <mergeCell ref="Y123:Z123"/>
    <mergeCell ref="C122:E122"/>
    <mergeCell ref="F122:H122"/>
    <mergeCell ref="U125:X125"/>
    <mergeCell ref="Y125:Z125"/>
    <mergeCell ref="C124:E124"/>
    <mergeCell ref="F124:H124"/>
    <mergeCell ref="I124:J124"/>
    <mergeCell ref="K124:N124"/>
    <mergeCell ref="Q124:R124"/>
    <mergeCell ref="U124:X124"/>
    <mergeCell ref="I126:J126"/>
    <mergeCell ref="K126:N126"/>
    <mergeCell ref="Q126:R126"/>
    <mergeCell ref="U126:X126"/>
    <mergeCell ref="Y124:Z124"/>
    <mergeCell ref="C125:E125"/>
    <mergeCell ref="F125:H125"/>
    <mergeCell ref="I125:J125"/>
    <mergeCell ref="K125:N125"/>
    <mergeCell ref="Q125:R125"/>
    <mergeCell ref="Y126:Z126"/>
    <mergeCell ref="C127:E127"/>
    <mergeCell ref="F127:H127"/>
    <mergeCell ref="I127:J127"/>
    <mergeCell ref="K127:N127"/>
    <mergeCell ref="Q127:R127"/>
    <mergeCell ref="U127:X127"/>
    <mergeCell ref="Y127:Z127"/>
    <mergeCell ref="C126:E126"/>
    <mergeCell ref="F126:H126"/>
    <mergeCell ref="Y128:Z128"/>
    <mergeCell ref="B130:Z130"/>
    <mergeCell ref="C128:E128"/>
    <mergeCell ref="F128:H128"/>
    <mergeCell ref="I128:J128"/>
    <mergeCell ref="K128:N128"/>
    <mergeCell ref="Q128:R128"/>
    <mergeCell ref="U128:X128"/>
  </mergeCells>
  <phoneticPr fontId="45"/>
  <pageMargins left="0.7" right="0.7" top="0.75" bottom="0.75" header="0.3" footer="0.3"/>
  <pageSetup paperSize="9" scale="83" orientation="portrait" r:id="rId1"/>
  <rowBreaks count="2" manualBreakCount="2">
    <brk id="63" max="26" man="1"/>
    <brk id="103" max="2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AH24"/>
  <sheetViews>
    <sheetView topLeftCell="A4" zoomScaleNormal="100" workbookViewId="0">
      <selection activeCell="AV21" sqref="AV21"/>
    </sheetView>
  </sheetViews>
  <sheetFormatPr defaultColWidth="9" defaultRowHeight="13.2"/>
  <cols>
    <col min="1" max="1" width="2.6640625" style="51" customWidth="1"/>
    <col min="2" max="9" width="10.33203125" style="51" customWidth="1"/>
    <col min="10" max="11" width="2.6640625" style="51" customWidth="1"/>
    <col min="12" max="20" width="9.109375" style="51" customWidth="1"/>
    <col min="21" max="22" width="2.6640625" style="51" customWidth="1"/>
    <col min="23" max="30" width="9.6640625" style="51" customWidth="1"/>
    <col min="31" max="31" width="2.6640625" style="51" customWidth="1"/>
    <col min="32" max="34" width="15.6640625" style="51" customWidth="1"/>
    <col min="35" max="16384" width="9" style="51"/>
  </cols>
  <sheetData>
    <row r="1" spans="2:34" ht="21" customHeight="1">
      <c r="B1" s="159" t="s">
        <v>261</v>
      </c>
      <c r="L1" s="354" t="s">
        <v>262</v>
      </c>
      <c r="M1" s="354"/>
      <c r="N1" s="354"/>
      <c r="O1" s="354"/>
      <c r="P1" s="354"/>
      <c r="Q1" s="354"/>
      <c r="R1" s="354"/>
      <c r="S1" s="354"/>
      <c r="T1" s="354"/>
      <c r="U1" s="160"/>
      <c r="V1" s="160"/>
      <c r="W1" s="354" t="s">
        <v>262</v>
      </c>
      <c r="X1" s="354"/>
      <c r="Y1" s="354"/>
      <c r="Z1" s="354"/>
      <c r="AA1" s="354"/>
      <c r="AB1" s="354"/>
      <c r="AC1" s="354"/>
      <c r="AD1" s="354"/>
      <c r="AE1" s="160"/>
      <c r="AF1" s="161"/>
      <c r="AG1" s="161"/>
      <c r="AH1" s="161"/>
    </row>
    <row r="2" spans="2:34" ht="23.4">
      <c r="B2" s="162"/>
      <c r="C2" s="163" t="s">
        <v>263</v>
      </c>
      <c r="D2" s="163" t="s">
        <v>264</v>
      </c>
      <c r="E2" s="163" t="s">
        <v>265</v>
      </c>
      <c r="F2" s="163" t="s">
        <v>266</v>
      </c>
      <c r="G2" s="163" t="s">
        <v>267</v>
      </c>
      <c r="H2" s="163" t="s">
        <v>268</v>
      </c>
      <c r="I2" s="163" t="s">
        <v>269</v>
      </c>
      <c r="J2" s="164"/>
      <c r="K2" s="164"/>
      <c r="L2" s="355" t="s">
        <v>270</v>
      </c>
      <c r="M2" s="355"/>
      <c r="N2" s="355"/>
      <c r="O2" s="355"/>
      <c r="P2" s="355"/>
      <c r="Q2" s="355"/>
      <c r="R2" s="355"/>
      <c r="S2" s="355"/>
      <c r="T2" s="355"/>
      <c r="U2" s="165"/>
      <c r="V2" s="165"/>
      <c r="W2" s="356" t="s">
        <v>271</v>
      </c>
      <c r="X2" s="356"/>
      <c r="Y2" s="356"/>
      <c r="Z2" s="356"/>
      <c r="AA2" s="356"/>
      <c r="AB2" s="356"/>
      <c r="AC2" s="356"/>
      <c r="AD2" s="356"/>
      <c r="AE2" s="161"/>
      <c r="AF2" s="161"/>
      <c r="AG2" s="161"/>
      <c r="AH2" s="161"/>
    </row>
    <row r="3" spans="2:34" ht="36" customHeight="1">
      <c r="B3" s="357" t="s">
        <v>272</v>
      </c>
      <c r="C3" s="166" t="s">
        <v>273</v>
      </c>
      <c r="D3" s="166" t="s">
        <v>274</v>
      </c>
      <c r="E3" s="166" t="s">
        <v>275</v>
      </c>
      <c r="F3" s="166" t="s">
        <v>273</v>
      </c>
      <c r="G3" s="167" t="s">
        <v>276</v>
      </c>
      <c r="H3" s="167" t="s">
        <v>277</v>
      </c>
      <c r="I3" s="166" t="s">
        <v>278</v>
      </c>
      <c r="J3" s="168"/>
      <c r="K3" s="168"/>
    </row>
    <row r="4" spans="2:34" ht="163.5" customHeight="1">
      <c r="B4" s="358"/>
      <c r="C4" s="360" t="s">
        <v>279</v>
      </c>
      <c r="D4" s="361"/>
      <c r="E4" s="169" t="s">
        <v>280</v>
      </c>
      <c r="F4" s="169" t="s">
        <v>281</v>
      </c>
      <c r="G4" s="169" t="s">
        <v>282</v>
      </c>
      <c r="H4" s="169" t="s">
        <v>283</v>
      </c>
      <c r="I4" s="362" t="s">
        <v>284</v>
      </c>
      <c r="J4" s="170"/>
      <c r="K4" s="170"/>
    </row>
    <row r="5" spans="2:34" ht="45" customHeight="1">
      <c r="B5" s="359"/>
      <c r="C5" s="364" t="s">
        <v>285</v>
      </c>
      <c r="D5" s="365"/>
      <c r="E5" s="365"/>
      <c r="F5" s="365"/>
      <c r="G5" s="365"/>
      <c r="H5" s="366"/>
      <c r="I5" s="363"/>
      <c r="J5" s="165"/>
      <c r="K5" s="165"/>
    </row>
    <row r="6" spans="2:34" ht="30" customHeight="1">
      <c r="B6" s="352" t="s">
        <v>286</v>
      </c>
      <c r="C6" s="352"/>
      <c r="D6" s="352"/>
      <c r="E6" s="352"/>
      <c r="F6" s="352"/>
      <c r="G6" s="352"/>
      <c r="H6" s="352"/>
      <c r="I6" s="353"/>
      <c r="J6" s="165"/>
      <c r="K6" s="165"/>
    </row>
    <row r="7" spans="2:34" ht="135" customHeight="1">
      <c r="B7" s="171"/>
      <c r="C7" s="171"/>
      <c r="D7" s="171"/>
      <c r="E7" s="171"/>
      <c r="F7" s="171"/>
      <c r="G7" s="171"/>
      <c r="H7" s="171"/>
    </row>
    <row r="8" spans="2:34" ht="40.5" customHeight="1">
      <c r="B8" s="171"/>
      <c r="C8" s="171"/>
      <c r="D8" s="171"/>
      <c r="E8" s="171"/>
      <c r="F8" s="171"/>
      <c r="G8" s="171"/>
      <c r="H8" s="171"/>
    </row>
    <row r="9" spans="2:34" ht="23.25" customHeight="1">
      <c r="B9" s="171"/>
      <c r="C9" s="171"/>
      <c r="D9" s="171"/>
      <c r="E9" s="171"/>
      <c r="F9" s="171"/>
      <c r="G9" s="171"/>
      <c r="H9" s="171"/>
      <c r="W9" s="172" t="s">
        <v>287</v>
      </c>
      <c r="X9" s="173" t="s">
        <v>288</v>
      </c>
      <c r="Y9" s="174" t="s">
        <v>289</v>
      </c>
      <c r="Z9" s="173" t="s">
        <v>290</v>
      </c>
      <c r="AA9" s="174" t="s">
        <v>291</v>
      </c>
      <c r="AB9" s="173" t="s">
        <v>292</v>
      </c>
      <c r="AC9" s="174" t="s">
        <v>293</v>
      </c>
      <c r="AD9" s="175" t="s">
        <v>294</v>
      </c>
    </row>
    <row r="10" spans="2:34" ht="23.25" customHeight="1">
      <c r="B10" s="171"/>
      <c r="C10" s="171"/>
      <c r="D10" s="171"/>
      <c r="E10" s="171"/>
      <c r="F10" s="171"/>
      <c r="G10" s="171"/>
      <c r="H10" s="171"/>
      <c r="W10" s="176" t="s">
        <v>295</v>
      </c>
      <c r="X10" s="177" t="s">
        <v>296</v>
      </c>
      <c r="Y10" s="178" t="s">
        <v>297</v>
      </c>
      <c r="Z10" s="177" t="s">
        <v>298</v>
      </c>
      <c r="AA10" s="178" t="s">
        <v>299</v>
      </c>
      <c r="AB10" s="177" t="s">
        <v>300</v>
      </c>
      <c r="AC10" s="178" t="s">
        <v>301</v>
      </c>
      <c r="AD10" s="179" t="s">
        <v>302</v>
      </c>
    </row>
    <row r="11" spans="2:34" ht="23.25" customHeight="1">
      <c r="W11" s="176" t="s">
        <v>303</v>
      </c>
      <c r="X11" s="177" t="s">
        <v>304</v>
      </c>
      <c r="Y11" s="180" t="s">
        <v>305</v>
      </c>
      <c r="Z11" s="177" t="s">
        <v>306</v>
      </c>
      <c r="AA11" s="178" t="s">
        <v>307</v>
      </c>
      <c r="AB11" s="177" t="s">
        <v>308</v>
      </c>
      <c r="AC11" s="178" t="s">
        <v>309</v>
      </c>
      <c r="AD11" s="179" t="s">
        <v>310</v>
      </c>
    </row>
    <row r="12" spans="2:34" ht="23.25" customHeight="1">
      <c r="W12" s="176" t="s">
        <v>311</v>
      </c>
      <c r="X12" s="177" t="s">
        <v>312</v>
      </c>
      <c r="Y12" s="178" t="s">
        <v>313</v>
      </c>
      <c r="Z12" s="177" t="s">
        <v>314</v>
      </c>
      <c r="AA12" s="178" t="s">
        <v>315</v>
      </c>
      <c r="AB12" s="177" t="s">
        <v>316</v>
      </c>
      <c r="AC12" s="178" t="s">
        <v>317</v>
      </c>
      <c r="AD12" s="179" t="s">
        <v>318</v>
      </c>
    </row>
    <row r="13" spans="2:34" ht="23.25" customHeight="1">
      <c r="W13" s="176" t="s">
        <v>319</v>
      </c>
      <c r="X13" s="177" t="s">
        <v>320</v>
      </c>
      <c r="Y13" s="178" t="s">
        <v>321</v>
      </c>
      <c r="Z13" s="177" t="s">
        <v>322</v>
      </c>
      <c r="AA13" s="178" t="s">
        <v>323</v>
      </c>
      <c r="AB13" s="177" t="s">
        <v>324</v>
      </c>
      <c r="AC13" s="181" t="s">
        <v>325</v>
      </c>
      <c r="AD13" s="179" t="s">
        <v>326</v>
      </c>
    </row>
    <row r="14" spans="2:34" ht="23.25" customHeight="1">
      <c r="W14" s="176" t="s">
        <v>327</v>
      </c>
      <c r="X14" s="177" t="s">
        <v>328</v>
      </c>
      <c r="Y14" s="181" t="s">
        <v>329</v>
      </c>
      <c r="Z14" s="177" t="s">
        <v>330</v>
      </c>
      <c r="AA14" s="178" t="s">
        <v>331</v>
      </c>
      <c r="AB14" s="177" t="s">
        <v>332</v>
      </c>
      <c r="AC14" s="181" t="s">
        <v>333</v>
      </c>
      <c r="AD14" s="179" t="s">
        <v>334</v>
      </c>
    </row>
    <row r="15" spans="2:34" ht="23.25" customHeight="1">
      <c r="W15" s="176" t="s">
        <v>335</v>
      </c>
      <c r="X15" s="177" t="s">
        <v>336</v>
      </c>
      <c r="Y15" s="178" t="s">
        <v>337</v>
      </c>
      <c r="Z15" s="177" t="s">
        <v>338</v>
      </c>
      <c r="AA15" s="178" t="s">
        <v>339</v>
      </c>
      <c r="AB15" s="177" t="s">
        <v>340</v>
      </c>
      <c r="AC15" s="178" t="s">
        <v>341</v>
      </c>
      <c r="AD15" s="179" t="s">
        <v>342</v>
      </c>
    </row>
    <row r="16" spans="2:34" ht="23.25" customHeight="1">
      <c r="W16" s="176" t="s">
        <v>343</v>
      </c>
      <c r="X16" s="177" t="s">
        <v>344</v>
      </c>
      <c r="Y16" s="178" t="s">
        <v>345</v>
      </c>
      <c r="Z16" s="177" t="s">
        <v>346</v>
      </c>
      <c r="AA16" s="178" t="s">
        <v>347</v>
      </c>
      <c r="AB16" s="177" t="s">
        <v>348</v>
      </c>
      <c r="AC16" s="178" t="s">
        <v>349</v>
      </c>
      <c r="AD16" s="179" t="s">
        <v>350</v>
      </c>
    </row>
    <row r="17" spans="23:30" ht="23.25" customHeight="1">
      <c r="W17" s="182" t="s">
        <v>351</v>
      </c>
      <c r="X17" s="177" t="s">
        <v>352</v>
      </c>
      <c r="Y17" s="178" t="s">
        <v>353</v>
      </c>
      <c r="Z17" s="177" t="s">
        <v>354</v>
      </c>
      <c r="AA17" s="178" t="s">
        <v>355</v>
      </c>
      <c r="AB17" s="177" t="s">
        <v>356</v>
      </c>
      <c r="AC17" s="178" t="s">
        <v>357</v>
      </c>
      <c r="AD17" s="179" t="s">
        <v>358</v>
      </c>
    </row>
    <row r="18" spans="23:30" ht="23.25" customHeight="1">
      <c r="W18" s="183" t="s">
        <v>359</v>
      </c>
      <c r="X18" s="184" t="s">
        <v>360</v>
      </c>
      <c r="Y18" s="185" t="s">
        <v>361</v>
      </c>
      <c r="Z18" s="184" t="s">
        <v>362</v>
      </c>
      <c r="AA18" s="185" t="s">
        <v>363</v>
      </c>
      <c r="AB18" s="184" t="s">
        <v>364</v>
      </c>
      <c r="AC18" s="185" t="s">
        <v>365</v>
      </c>
      <c r="AD18" s="186" t="s">
        <v>366</v>
      </c>
    </row>
    <row r="19" spans="23:30" ht="18" customHeight="1"/>
    <row r="20" spans="23:30" ht="18" customHeight="1"/>
    <row r="21" spans="23:30" ht="18" customHeight="1"/>
    <row r="22" spans="23:30" ht="18" customHeight="1"/>
    <row r="23" spans="23:30" ht="18" customHeight="1"/>
    <row r="24" spans="23:30" ht="18" customHeight="1"/>
  </sheetData>
  <mergeCells count="9">
    <mergeCell ref="B6:I6"/>
    <mergeCell ref="L1:T1"/>
    <mergeCell ref="W1:AD1"/>
    <mergeCell ref="L2:T2"/>
    <mergeCell ref="W2:AD2"/>
    <mergeCell ref="B3:B5"/>
    <mergeCell ref="C4:D4"/>
    <mergeCell ref="I4:I5"/>
    <mergeCell ref="C5:H5"/>
  </mergeCells>
  <phoneticPr fontId="45"/>
  <pageMargins left="0.7" right="0.7" top="0.75" bottom="0.75" header="0.3" footer="0.3"/>
  <pageSetup paperSize="9" orientation="portrait" horizontalDpi="300" verticalDpi="300" r:id="rId1"/>
  <headerFooter alignWithMargins="0"/>
  <colBreaks count="1" manualBreakCount="1">
    <brk id="10" max="2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表紙 </vt:lpstr>
      <vt:lpstr>要項</vt:lpstr>
      <vt:lpstr>参加チーム</vt:lpstr>
      <vt:lpstr>２０日日程</vt:lpstr>
      <vt:lpstr>２１日日程</vt:lpstr>
      <vt:lpstr>アクセス・周辺MAP</vt:lpstr>
      <vt:lpstr>'２０日日程'!Print_Area</vt:lpstr>
      <vt:lpstr>'２１日日程'!Print_Area</vt:lpstr>
      <vt:lpstr>アクセス・周辺MAP!Print_Area</vt:lpstr>
      <vt:lpstr>参加チーム!Print_Area</vt:lpstr>
      <vt:lpstr>'表紙 '!Print_Area</vt:lpstr>
      <vt:lpstr>要項!Print_Area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Masaaki</dc:creator>
  <cp:lastModifiedBy>DELL755-A17</cp:lastModifiedBy>
  <cp:lastPrinted>2014-07-04T04:14:58Z</cp:lastPrinted>
  <dcterms:created xsi:type="dcterms:W3CDTF">2014-07-01T12:45:15Z</dcterms:created>
  <dcterms:modified xsi:type="dcterms:W3CDTF">2014-07-09T06:53:51Z</dcterms:modified>
</cp:coreProperties>
</file>