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030" windowHeight="8895" activeTab="2"/>
  </bookViews>
  <sheets>
    <sheet name="表紙" sheetId="1" r:id="rId1"/>
    <sheet name="要項" sheetId="2" r:id="rId2"/>
    <sheet name="参加チーム" sheetId="3" r:id="rId3"/>
    <sheet name="大会日程" sheetId="4" r:id="rId4"/>
    <sheet name="アクセス・注意事項" sheetId="5" r:id="rId5"/>
  </sheets>
  <definedNames>
    <definedName name="_xlnm.Print_Area" localSheetId="4">'アクセス・注意事項'!$A$1:$J$49</definedName>
    <definedName name="_xlnm.Print_Area" localSheetId="2">'参加チーム'!$A$1:$M$12</definedName>
    <definedName name="_xlnm.Print_Area" localSheetId="3">'大会日程'!$A$1:$AJ$80</definedName>
    <definedName name="_xlnm.Print_Area" localSheetId="0">'表紙'!$A$1:$P$86</definedName>
  </definedNames>
  <calcPr fullCalcOnLoad="1"/>
</workbook>
</file>

<file path=xl/sharedStrings.xml><?xml version="1.0" encoding="utf-8"?>
<sst xmlns="http://schemas.openxmlformats.org/spreadsheetml/2006/main" count="318" uniqueCount="143">
  <si>
    <t>各チ－ム代表者・監督　　殿</t>
  </si>
  <si>
    <t>協議規則</t>
  </si>
  <si>
    <t>全日本少年サッカー大会競技規則に準ずる。以下の項目については今大会用として定める。</t>
  </si>
  <si>
    <t>期　日</t>
  </si>
  <si>
    <t>競技方法</t>
  </si>
  <si>
    <t>審　判</t>
  </si>
  <si>
    <t>スポーツ保険に加入し、負傷・損傷等については各チームで責任をお願いします。</t>
  </si>
  <si>
    <t>救　急</t>
  </si>
  <si>
    <t>雨　天</t>
  </si>
  <si>
    <t>ただし、テントなどの用意は各チ－ムでの対応で宜しくお願いします。</t>
  </si>
  <si>
    <t>県名（地区名）</t>
  </si>
  <si>
    <t>試合時間</t>
  </si>
  <si>
    <t>私たちは１００年継続できるクラブを目指すべく名称変更いたしました。</t>
  </si>
  <si>
    <t>今後とも末長いご交流をよろしくお願いいたします。</t>
  </si>
  <si>
    <t>我々のチーム名は『センアーノ神戸』です！ポルトガル語で「１００年」という意味です。</t>
  </si>
  <si>
    <t>名　称</t>
  </si>
  <si>
    <t>主　催</t>
  </si>
  <si>
    <t>会　場</t>
  </si>
  <si>
    <t>参加資格</t>
  </si>
  <si>
    <t>参加費</t>
  </si>
  <si>
    <t>表　彰</t>
  </si>
  <si>
    <t>神戸市</t>
  </si>
  <si>
    <t>⑦</t>
  </si>
  <si>
    <t>服　装</t>
  </si>
  <si>
    <t>参加チーム</t>
  </si>
  <si>
    <t>Ｎｏ．</t>
  </si>
  <si>
    <t>①勝点（勝…３　引き分け…１　負け…０）</t>
  </si>
  <si>
    <t>②得失点差</t>
  </si>
  <si>
    <t>③総得点</t>
  </si>
  <si>
    <t>④抽選</t>
  </si>
  <si>
    <t>　◇各ブロックの順位同士の対戦とする。</t>
  </si>
  <si>
    <t>①</t>
  </si>
  <si>
    <t>②</t>
  </si>
  <si>
    <t>③</t>
  </si>
  <si>
    <t>④</t>
  </si>
  <si>
    <t>⑤</t>
  </si>
  <si>
    <t>⑥</t>
  </si>
  <si>
    <t>⑧</t>
  </si>
  <si>
    <t>　　順位決定方法</t>
  </si>
  <si>
    <t>　◇同点の場合ＰＫ戦（３人制）を行う。</t>
  </si>
  <si>
    <t>主審は審判服を着用して下さい（上だけで結構です）。</t>
  </si>
  <si>
    <t>少雨決行といたします。中止時は２時間前に決定致します。事務局までお問い合わせお願いします。</t>
  </si>
  <si>
    <t>お持ちのチームは、ユニホームは色違いの２着を持参お願いします。（ビブス可）</t>
  </si>
  <si>
    <t>注意事項</t>
  </si>
  <si>
    <t>勝点</t>
  </si>
  <si>
    <t>得失点差</t>
  </si>
  <si>
    <t>順位</t>
  </si>
  <si>
    <t>勝</t>
  </si>
  <si>
    <t>引分</t>
  </si>
  <si>
    <t>得点</t>
  </si>
  <si>
    <t>失点</t>
  </si>
  <si>
    <t>得失</t>
  </si>
  <si>
    <t>合計</t>
  </si>
  <si>
    <t>－</t>
  </si>
  <si>
    <t>Ｇｒｏｕｐ　Ａ１　１位</t>
  </si>
  <si>
    <t>ー</t>
  </si>
  <si>
    <t>Ｇｒｏｕｐ　Ａ２　１位</t>
  </si>
  <si>
    <t>Ｇｒｏｕｐ　Ａ１　２位</t>
  </si>
  <si>
    <t>Ｇｒｏｕｐ　Ａ２　２位</t>
  </si>
  <si>
    <t>Ｇｒｏｕｐ　Ａ１　３位</t>
  </si>
  <si>
    <t>Ｇｒｏｕｐ　Ａ２　３位</t>
  </si>
  <si>
    <t>ＫＩＣＫ　ＯＦＦ</t>
  </si>
  <si>
    <t>Ｇｒｏｕｐ</t>
  </si>
  <si>
    <t>対戦カード</t>
  </si>
  <si>
    <t>審　　　判</t>
  </si>
  <si>
    <t>⑨</t>
  </si>
  <si>
    <t>⑩</t>
  </si>
  <si>
    <r>
      <t>②</t>
    </r>
    <r>
      <rPr>
        <b/>
        <u val="single"/>
        <sz val="12"/>
        <rFont val="HGPｺﾞｼｯｸM"/>
        <family val="3"/>
      </rPr>
      <t>キックオフゴールは無効になります。</t>
    </r>
  </si>
  <si>
    <t>《予選リーグ》</t>
  </si>
  <si>
    <t>平成２５年度日本サッカー協会第４種に登録している選手でありスポーツ障害保険に加入していること。</t>
  </si>
  <si>
    <t>　　※ハーフタイムは給水・選手交代のみ、時間厳守でお願い致します。</t>
  </si>
  <si>
    <t>【グループ順位決定戦】</t>
  </si>
  <si>
    <t>⑪</t>
  </si>
  <si>
    <t>Ｇｒｏｕｐ　B１　１位</t>
  </si>
  <si>
    <t>Ｇｒｏｕｐ　B１　２位</t>
  </si>
  <si>
    <t>Ｇｒｏｕｐ　B１　３位</t>
  </si>
  <si>
    <t>Ｇｒｏｕｐ　B２　１位</t>
  </si>
  <si>
    <t>Ｇｒｏｕｐ　B２　２位</t>
  </si>
  <si>
    <t>Ｇｒｏｕｐ　B２　３位</t>
  </si>
  <si>
    <t>大阪府</t>
  </si>
  <si>
    <t>NPO法人日本スポーツ夢クラブ（センアーノ神戸）</t>
  </si>
  <si>
    <t>《グループ及び全体順位決定戦》</t>
  </si>
  <si>
    <t>ＴＲＭ</t>
  </si>
  <si>
    <t>１５‐３‐１５</t>
  </si>
  <si>
    <t>１５‐３‐１５</t>
  </si>
  <si>
    <t>カテゴリー</t>
  </si>
  <si>
    <t>《会場：灘浜スポーツゾーン》</t>
  </si>
  <si>
    <t>◆Ａコート（工場側）◆</t>
  </si>
  <si>
    <t>◆Ｂコート（道路側）◆</t>
  </si>
  <si>
    <t>Ｕ９</t>
  </si>
  <si>
    <t>Ａ</t>
  </si>
  <si>
    <t>３決</t>
  </si>
  <si>
    <t>決勝</t>
  </si>
  <si>
    <t>Ｂ</t>
  </si>
  <si>
    <t>５決</t>
  </si>
  <si>
    <t>【U９の部】</t>
  </si>
  <si>
    <t>【U１１の部】</t>
  </si>
  <si>
    <t>Ｐａｚｄｕｒｏ　Ｕ１１</t>
  </si>
  <si>
    <t>神野ＳＣ</t>
  </si>
  <si>
    <t>Ｍセリオ</t>
  </si>
  <si>
    <t>Ｐａｚｄｕｒｏ　Ｕ１０</t>
  </si>
  <si>
    <t>ＦＣ淀川</t>
  </si>
  <si>
    <t>センアーノ神戸</t>
  </si>
  <si>
    <t>Ｐａｚｄｕｒｏ</t>
  </si>
  <si>
    <t>京都養徳ＳＣ</t>
  </si>
  <si>
    <t>チャクラネスト奈良</t>
  </si>
  <si>
    <t>フェリスオンダ</t>
  </si>
  <si>
    <t>【Ｇｒｏｕｐ　Ａ】</t>
  </si>
  <si>
    <t>【Ｇｒｏｕｐ　Ｂ】</t>
  </si>
  <si>
    <t>センアーノ神戸　『コパ・センアーノ』　Ｕ９・Ｕ１１</t>
  </si>
  <si>
    <t>センアーノ神戸　『コパ・センアーノ』</t>
  </si>
  <si>
    <t>Ｕ９の部</t>
  </si>
  <si>
    <t>Ｕ１１の部</t>
  </si>
  <si>
    <t>Ｐａｚｄｕｒｏ　Ｕ１１</t>
  </si>
  <si>
    <t>Ｐａｚｄｕｒｏ　Ｕ１０</t>
  </si>
  <si>
    <t>加古川市</t>
  </si>
  <si>
    <t>加古川神野ＳＣ　Ａｍｉｚａｄｅ　Ｊｒ</t>
  </si>
  <si>
    <t>三木市</t>
  </si>
  <si>
    <t>ＭセリオＦＣ</t>
  </si>
  <si>
    <t>京都府</t>
  </si>
  <si>
    <t>奈良県</t>
  </si>
  <si>
    <t>大阪府</t>
  </si>
  <si>
    <t>Ｐａｚｄｕｒｏ</t>
  </si>
  <si>
    <t>赤穂市</t>
  </si>
  <si>
    <t>Ｆｅｌｉｚ　Ｏｎｄａ</t>
  </si>
  <si>
    <t>センアーノ神戸</t>
  </si>
  <si>
    <t>　　センアーノ神戸　『コパ・センアーノ』　ご案内</t>
  </si>
  <si>
    <t>灘浜スポーツゾーン（神戸市東灘区御影浜町４丁目）</t>
  </si>
  <si>
    <t>６，０００円／１チーム</t>
  </si>
  <si>
    <t>平成２６年３月３１日（月）　Ｕ１１（新Ｕ１２）大会（５年生以下）・Ｕ９（新Ｕ１０）大会（３年生以下）</t>
  </si>
  <si>
    <r>
      <t>①８人制で行う。また</t>
    </r>
    <r>
      <rPr>
        <b/>
        <u val="single"/>
        <sz val="11"/>
        <rFont val="HGPｺﾞｼｯｸM"/>
        <family val="3"/>
      </rPr>
      <t>フリー交代制です。自由に交代してかまいません。</t>
    </r>
  </si>
  <si>
    <t>③予選リーグ・順位決定戦の実施は下記の通りとする。（Ｕ１１・Ｕ９共通）</t>
  </si>
  <si>
    <t>　◇６チームを３チーム×２ブロック（１５‐３‐１５）に分けを行い、次の方法でグループ毎の順位をつける。</t>
  </si>
  <si>
    <t>　◇試合時間は１５‐３‐１５で行う。（ハーフタイムは時間厳守でお願いします。）</t>
  </si>
  <si>
    <t>※トイレは人工芝グラウンドの道路側にありますので、そちらをご使用ください。</t>
  </si>
  <si>
    <t>別シートの参照をお願致します。</t>
  </si>
  <si>
    <t>※ラグビー場への立ち入りは禁止です。</t>
  </si>
  <si>
    <t>各カテゴリー：優勝・準優勝・第３位</t>
  </si>
  <si>
    <t>※１７：００以降は後の団体が使用する可能性がありますので、速やかなコート移動のご協力をお願い致します。</t>
  </si>
  <si>
    <r>
      <t>※当日は、必ず</t>
    </r>
    <r>
      <rPr>
        <b/>
        <sz val="14"/>
        <color indexed="10"/>
        <rFont val="ＭＳ Ｐゴシック"/>
        <family val="3"/>
      </rPr>
      <t>④</t>
    </r>
    <r>
      <rPr>
        <b/>
        <sz val="11"/>
        <rFont val="ＭＳ Ｐゴシック"/>
        <family val="3"/>
      </rPr>
      <t>の駐車場のご利用を宜しくお願い致します。</t>
    </r>
  </si>
  <si>
    <t>前試合勝者</t>
  </si>
  <si>
    <t>④試合球（４号検定球）は、大会側で準備致します。</t>
  </si>
  <si>
    <t>Ｕ１１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</si>
</sst>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8"/>
      <color indexed="9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b/>
      <sz val="12"/>
      <name val="HGPｺﾞｼｯｸM"/>
      <family val="3"/>
    </font>
    <font>
      <sz val="20"/>
      <name val="HGPｺﾞｼｯｸM"/>
      <family val="3"/>
    </font>
    <font>
      <sz val="14"/>
      <name val="HGPｺﾞｼｯｸM"/>
      <family val="3"/>
    </font>
    <font>
      <sz val="10"/>
      <name val="ＭＳ Ｐゴシック"/>
      <family val="3"/>
    </font>
    <font>
      <sz val="10"/>
      <name val="HGPｺﾞｼｯｸM"/>
      <family val="3"/>
    </font>
    <font>
      <b/>
      <sz val="24"/>
      <name val="HGPｺﾞｼｯｸM"/>
      <family val="3"/>
    </font>
    <font>
      <u val="single"/>
      <sz val="11"/>
      <name val="HGPｺﾞｼｯｸM"/>
      <family val="3"/>
    </font>
    <font>
      <b/>
      <u val="single"/>
      <sz val="14"/>
      <name val="HGPｺﾞｼｯｸM"/>
      <family val="3"/>
    </font>
    <font>
      <b/>
      <u val="single"/>
      <sz val="11"/>
      <name val="HGPｺﾞｼｯｸM"/>
      <family val="3"/>
    </font>
    <font>
      <b/>
      <u val="single"/>
      <sz val="12"/>
      <name val="HGPｺﾞｼｯｸM"/>
      <family val="3"/>
    </font>
    <font>
      <b/>
      <sz val="20"/>
      <name val="HGPｺﾞｼｯｸM"/>
      <family val="3"/>
    </font>
    <font>
      <b/>
      <sz val="16"/>
      <name val="HGPｺﾞｼｯｸM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name val="HGPｺﾞｼｯｸM"/>
      <family val="3"/>
    </font>
    <font>
      <sz val="11"/>
      <color indexed="8"/>
      <name val="HGP創英角ﾎﾟｯﾌﾟ体"/>
      <family val="3"/>
    </font>
    <font>
      <sz val="24"/>
      <color indexed="8"/>
      <name val="HGP創英角ﾎﾟｯﾌﾟ体"/>
      <family val="3"/>
    </font>
    <font>
      <sz val="11"/>
      <color indexed="8"/>
      <name val="HGPｺﾞｼｯｸE"/>
      <family val="3"/>
    </font>
    <font>
      <sz val="24"/>
      <color indexed="8"/>
      <name val="HGPｺﾞｼｯｸE"/>
      <family val="3"/>
    </font>
    <font>
      <sz val="18"/>
      <color indexed="8"/>
      <name val="HGPｺﾞｼｯｸM"/>
      <family val="3"/>
    </font>
    <font>
      <sz val="18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HGPｺﾞｼｯｸM"/>
      <family val="3"/>
    </font>
    <font>
      <sz val="11"/>
      <color indexed="22"/>
      <name val="HGPｺﾞｼｯｸM"/>
      <family val="3"/>
    </font>
    <font>
      <sz val="12"/>
      <color indexed="55"/>
      <name val="HGPｺﾞｼｯｸM"/>
      <family val="3"/>
    </font>
    <font>
      <b/>
      <sz val="32"/>
      <color indexed="8"/>
      <name val="HGPｺﾞｼｯｸM"/>
      <family val="3"/>
    </font>
    <font>
      <b/>
      <sz val="14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/>
      <name val="HGPｺﾞｼｯｸM"/>
      <family val="3"/>
    </font>
    <font>
      <sz val="12"/>
      <color theme="0" tint="-0.3499799966812134"/>
      <name val="HGPｺﾞｼｯｸM"/>
      <family val="3"/>
    </font>
    <font>
      <sz val="11"/>
      <color theme="0" tint="-0.1499900072813034"/>
      <name val="HGPｺﾞｼｯｸM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66">
      <alignment vertical="center"/>
      <protection/>
    </xf>
    <xf numFmtId="0" fontId="5" fillId="0" borderId="0" xfId="0" applyFont="1" applyAlignment="1">
      <alignment/>
    </xf>
    <xf numFmtId="0" fontId="5" fillId="0" borderId="0" xfId="66" applyFont="1">
      <alignment vertical="center"/>
      <protection/>
    </xf>
    <xf numFmtId="0" fontId="71" fillId="0" borderId="0" xfId="0" applyFont="1" applyFill="1" applyBorder="1" applyAlignment="1">
      <alignment vertical="center"/>
    </xf>
    <xf numFmtId="0" fontId="5" fillId="0" borderId="0" xfId="63" applyFont="1">
      <alignment/>
      <protection/>
    </xf>
    <xf numFmtId="0" fontId="5" fillId="0" borderId="0" xfId="63" applyFont="1" applyAlignment="1">
      <alignment horizontal="left"/>
      <protection/>
    </xf>
    <xf numFmtId="0" fontId="0" fillId="0" borderId="0" xfId="63">
      <alignment/>
      <protection/>
    </xf>
    <xf numFmtId="0" fontId="5" fillId="0" borderId="0" xfId="63" applyFont="1" applyAlignment="1">
      <alignment horizontal="right"/>
      <protection/>
    </xf>
    <xf numFmtId="0" fontId="0" fillId="0" borderId="0" xfId="68">
      <alignment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56" fontId="5" fillId="0" borderId="0" xfId="63" applyNumberFormat="1" applyFont="1" applyFill="1" applyAlignment="1">
      <alignment horizontal="center" vertical="center"/>
      <protection/>
    </xf>
    <xf numFmtId="0" fontId="12" fillId="0" borderId="0" xfId="64" applyFont="1" applyFill="1" applyAlignment="1">
      <alignment horizontal="center" vertical="center"/>
      <protection/>
    </xf>
    <xf numFmtId="0" fontId="13" fillId="0" borderId="10" xfId="64" applyFont="1" applyFill="1" applyBorder="1" applyAlignment="1">
      <alignment horizontal="center" vertical="center" shrinkToFit="1"/>
      <protection/>
    </xf>
    <xf numFmtId="0" fontId="13" fillId="0" borderId="0" xfId="64" applyFont="1" applyFill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 shrinkToFit="1"/>
      <protection/>
    </xf>
    <xf numFmtId="0" fontId="5" fillId="0" borderId="12" xfId="64" applyFont="1" applyFill="1" applyBorder="1" applyAlignment="1">
      <alignment horizontal="right" vertical="center" shrinkToFit="1"/>
      <protection/>
    </xf>
    <xf numFmtId="0" fontId="5" fillId="32" borderId="13" xfId="64" applyFont="1" applyFill="1" applyBorder="1" applyAlignment="1">
      <alignment horizontal="right" vertical="center" shrinkToFit="1"/>
      <protection/>
    </xf>
    <xf numFmtId="0" fontId="5" fillId="0" borderId="13" xfId="64" applyFont="1" applyFill="1" applyBorder="1" applyAlignment="1">
      <alignment horizontal="center" vertical="center" shrinkToFit="1"/>
      <protection/>
    </xf>
    <xf numFmtId="0" fontId="5" fillId="32" borderId="14" xfId="64" applyFont="1" applyFill="1" applyBorder="1" applyAlignment="1">
      <alignment horizontal="left" vertical="center" shrinkToFit="1"/>
      <protection/>
    </xf>
    <xf numFmtId="0" fontId="5" fillId="32" borderId="13" xfId="64" applyFont="1" applyFill="1" applyBorder="1" applyAlignment="1">
      <alignment horizontal="left" vertical="center" shrinkToFit="1"/>
      <protection/>
    </xf>
    <xf numFmtId="0" fontId="5" fillId="0" borderId="14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 shrinkToFit="1"/>
      <protection/>
    </xf>
    <xf numFmtId="0" fontId="5" fillId="0" borderId="16" xfId="64" applyFont="1" applyFill="1" applyBorder="1" applyAlignment="1">
      <alignment horizontal="right" vertical="center" shrinkToFit="1"/>
      <protection/>
    </xf>
    <xf numFmtId="0" fontId="5" fillId="0" borderId="13" xfId="64" applyFont="1" applyFill="1" applyBorder="1" applyAlignment="1">
      <alignment horizontal="right" vertical="center" shrinkToFit="1"/>
      <protection/>
    </xf>
    <xf numFmtId="0" fontId="5" fillId="0" borderId="14" xfId="64" applyFont="1" applyFill="1" applyBorder="1" applyAlignment="1">
      <alignment horizontal="left" vertical="center" shrinkToFit="1"/>
      <protection/>
    </xf>
    <xf numFmtId="0" fontId="5" fillId="0" borderId="17" xfId="64" applyFont="1" applyFill="1" applyBorder="1" applyAlignment="1">
      <alignment horizontal="right" vertical="center" shrinkToFit="1"/>
      <protection/>
    </xf>
    <xf numFmtId="0" fontId="5" fillId="0" borderId="18" xfId="64" applyFont="1" applyFill="1" applyBorder="1" applyAlignment="1">
      <alignment horizontal="right" vertical="center" shrinkToFit="1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0" fontId="5" fillId="0" borderId="19" xfId="64" applyFont="1" applyFill="1" applyBorder="1" applyAlignment="1">
      <alignment horizontal="left" vertical="center" shrinkToFit="1"/>
      <protection/>
    </xf>
    <xf numFmtId="0" fontId="5" fillId="0" borderId="20" xfId="64" applyFont="1" applyFill="1" applyBorder="1" applyAlignment="1">
      <alignment horizontal="right" vertical="center" shrinkToFit="1"/>
      <protection/>
    </xf>
    <xf numFmtId="0" fontId="5" fillId="0" borderId="19" xfId="64" applyFont="1" applyFill="1" applyBorder="1" applyAlignment="1">
      <alignment horizontal="center" vertical="center" shrinkToFit="1"/>
      <protection/>
    </xf>
    <xf numFmtId="0" fontId="5" fillId="0" borderId="21" xfId="64" applyFont="1" applyFill="1" applyBorder="1" applyAlignment="1">
      <alignment horizontal="center" vertical="center" shrinkToFit="1"/>
      <protection/>
    </xf>
    <xf numFmtId="0" fontId="0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 shrinkToFit="1"/>
      <protection/>
    </xf>
    <xf numFmtId="0" fontId="13" fillId="0" borderId="0" xfId="63" applyFont="1" applyFill="1" applyAlignment="1">
      <alignment horizontal="center" vertical="center" shrinkToFit="1"/>
      <protection/>
    </xf>
    <xf numFmtId="0" fontId="13" fillId="0" borderId="0" xfId="63" applyFont="1" applyFill="1" applyBorder="1" applyAlignment="1">
      <alignment horizontal="center" vertical="center" shrinkToFit="1"/>
      <protection/>
    </xf>
    <xf numFmtId="0" fontId="13" fillId="0" borderId="0" xfId="63" applyFont="1" applyFill="1" applyBorder="1" applyAlignment="1">
      <alignment horizontal="right" vertical="center" shrinkToFit="1"/>
      <protection/>
    </xf>
    <xf numFmtId="0" fontId="5" fillId="0" borderId="0" xfId="63" applyFont="1" applyFill="1" applyBorder="1" applyAlignment="1">
      <alignment horizontal="right" vertical="center" shrinkToFit="1"/>
      <protection/>
    </xf>
    <xf numFmtId="0" fontId="5" fillId="0" borderId="0" xfId="63" applyFont="1" applyFill="1" applyBorder="1" applyAlignment="1">
      <alignment horizontal="left" vertical="center" shrinkToFit="1"/>
      <protection/>
    </xf>
    <xf numFmtId="0" fontId="13" fillId="0" borderId="0" xfId="63" applyFont="1" applyFill="1" applyBorder="1" applyAlignment="1">
      <alignment vertical="center" shrinkToFit="1"/>
      <protection/>
    </xf>
    <xf numFmtId="0" fontId="13" fillId="0" borderId="0" xfId="63" applyFont="1" applyFill="1" applyBorder="1" applyAlignment="1">
      <alignment horizontal="left" vertical="center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188" fontId="5" fillId="0" borderId="0" xfId="63" applyNumberFormat="1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13" fillId="0" borderId="22" xfId="63" applyFont="1" applyFill="1" applyBorder="1" applyAlignment="1">
      <alignment horizontal="center" vertical="center" shrinkToFit="1"/>
      <protection/>
    </xf>
    <xf numFmtId="0" fontId="13" fillId="0" borderId="22" xfId="63" applyFont="1" applyFill="1" applyBorder="1" applyAlignment="1">
      <alignment horizontal="left" vertical="center" shrinkToFit="1"/>
      <protection/>
    </xf>
    <xf numFmtId="0" fontId="13" fillId="0" borderId="23" xfId="63" applyFont="1" applyFill="1" applyBorder="1" applyAlignment="1">
      <alignment horizontal="center" vertical="center" shrinkToFit="1"/>
      <protection/>
    </xf>
    <xf numFmtId="0" fontId="13" fillId="0" borderId="13" xfId="63" applyFont="1" applyFill="1" applyBorder="1" applyAlignment="1">
      <alignment horizontal="center" vertical="center" shrinkToFit="1"/>
      <protection/>
    </xf>
    <xf numFmtId="0" fontId="13" fillId="0" borderId="13" xfId="63" applyFont="1" applyFill="1" applyBorder="1" applyAlignment="1">
      <alignment horizontal="left" vertical="center" shrinkToFit="1"/>
      <protection/>
    </xf>
    <xf numFmtId="0" fontId="13" fillId="0" borderId="24" xfId="63" applyFont="1" applyFill="1" applyBorder="1" applyAlignment="1">
      <alignment horizontal="center" vertical="center" shrinkToFit="1"/>
      <protection/>
    </xf>
    <xf numFmtId="0" fontId="13" fillId="0" borderId="24" xfId="63" applyFont="1" applyFill="1" applyBorder="1" applyAlignment="1">
      <alignment horizontal="left" vertical="center" shrinkToFit="1"/>
      <protection/>
    </xf>
    <xf numFmtId="0" fontId="13" fillId="0" borderId="0" xfId="63" applyFont="1" applyFill="1" applyAlignment="1">
      <alignment horizontal="right" vertical="center"/>
      <protection/>
    </xf>
    <xf numFmtId="0" fontId="13" fillId="0" borderId="0" xfId="63" applyFont="1" applyFill="1" applyAlignment="1">
      <alignment horizontal="left" vertical="center"/>
      <protection/>
    </xf>
    <xf numFmtId="0" fontId="13" fillId="0" borderId="23" xfId="63" applyFont="1" applyFill="1" applyBorder="1" applyAlignment="1">
      <alignment horizontal="left" vertical="center" shrinkToFit="1"/>
      <protection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5" fillId="0" borderId="22" xfId="63" applyFont="1" applyFill="1" applyBorder="1" applyAlignment="1">
      <alignment horizontal="center" vertical="center" shrinkToFit="1"/>
      <protection/>
    </xf>
    <xf numFmtId="0" fontId="5" fillId="0" borderId="22" xfId="63" applyFont="1" applyFill="1" applyBorder="1" applyAlignment="1">
      <alignment horizontal="right" vertical="center" shrinkToFit="1"/>
      <protection/>
    </xf>
    <xf numFmtId="0" fontId="5" fillId="0" borderId="13" xfId="63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 shrinkToFit="1"/>
      <protection/>
    </xf>
    <xf numFmtId="0" fontId="5" fillId="0" borderId="24" xfId="63" applyFont="1" applyFill="1" applyBorder="1" applyAlignment="1">
      <alignment horizontal="right" vertical="center" shrinkToFit="1"/>
      <protection/>
    </xf>
    <xf numFmtId="0" fontId="20" fillId="0" borderId="0" xfId="66" applyFont="1" applyBorder="1" applyAlignment="1">
      <alignment horizontal="center" vertical="center"/>
      <protection/>
    </xf>
    <xf numFmtId="0" fontId="20" fillId="0" borderId="0" xfId="66" applyFont="1" applyBorder="1" applyAlignment="1">
      <alignment horizontal="center" vertical="center" shrinkToFit="1"/>
      <protection/>
    </xf>
    <xf numFmtId="0" fontId="19" fillId="0" borderId="0" xfId="66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distributed" vertical="center" indent="4"/>
    </xf>
    <xf numFmtId="0" fontId="19" fillId="0" borderId="25" xfId="66" applyFont="1" applyBorder="1" applyAlignment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66" applyFont="1" applyBorder="1" applyAlignment="1">
      <alignment horizontal="center" vertical="center"/>
      <protection/>
    </xf>
    <xf numFmtId="0" fontId="19" fillId="33" borderId="28" xfId="66" applyFont="1" applyFill="1" applyBorder="1" applyAlignment="1">
      <alignment horizontal="center" vertical="center"/>
      <protection/>
    </xf>
    <xf numFmtId="0" fontId="19" fillId="0" borderId="29" xfId="66" applyFont="1" applyBorder="1" applyAlignment="1">
      <alignment horizontal="center" vertical="center"/>
      <protection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66" applyFont="1" applyBorder="1" applyAlignment="1">
      <alignment horizontal="center" vertical="center"/>
      <protection/>
    </xf>
    <xf numFmtId="0" fontId="19" fillId="33" borderId="32" xfId="66" applyFont="1" applyFill="1" applyBorder="1" applyAlignment="1">
      <alignment horizontal="center" vertical="center"/>
      <protection/>
    </xf>
    <xf numFmtId="0" fontId="24" fillId="0" borderId="0" xfId="69" applyFont="1">
      <alignment vertical="center"/>
      <protection/>
    </xf>
    <xf numFmtId="0" fontId="22" fillId="0" borderId="0" xfId="69" applyFont="1">
      <alignment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6" fillId="0" borderId="0" xfId="69" applyFont="1">
      <alignment vertical="center"/>
      <protection/>
    </xf>
    <xf numFmtId="0" fontId="27" fillId="0" borderId="0" xfId="69" applyFont="1" applyAlignment="1">
      <alignment horizontal="center" vertical="center"/>
      <protection/>
    </xf>
    <xf numFmtId="0" fontId="28" fillId="0" borderId="0" xfId="69" applyFont="1">
      <alignment vertical="center"/>
      <protection/>
    </xf>
    <xf numFmtId="0" fontId="29" fillId="0" borderId="0" xfId="69" applyFont="1">
      <alignment vertical="center"/>
      <protection/>
    </xf>
    <xf numFmtId="0" fontId="30" fillId="0" borderId="0" xfId="69" applyFont="1">
      <alignment vertical="center"/>
      <protection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7" fillId="0" borderId="0" xfId="69" applyFont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0" fillId="0" borderId="14" xfId="66" applyFont="1" applyBorder="1" applyAlignment="1">
      <alignment horizontal="center" vertical="center" shrinkToFit="1"/>
      <protection/>
    </xf>
    <xf numFmtId="0" fontId="20" fillId="0" borderId="33" xfId="66" applyFont="1" applyBorder="1" applyAlignment="1">
      <alignment horizontal="center" vertical="center" shrinkToFit="1"/>
      <protection/>
    </xf>
    <xf numFmtId="0" fontId="14" fillId="35" borderId="34" xfId="0" applyFont="1" applyFill="1" applyBorder="1" applyAlignment="1">
      <alignment horizontal="distributed" vertical="center" indent="4"/>
    </xf>
    <xf numFmtId="0" fontId="19" fillId="33" borderId="35" xfId="66" applyFont="1" applyFill="1" applyBorder="1" applyAlignment="1">
      <alignment horizontal="center" vertical="center" shrinkToFit="1"/>
      <protection/>
    </xf>
    <xf numFmtId="0" fontId="19" fillId="33" borderId="36" xfId="66" applyFont="1" applyFill="1" applyBorder="1" applyAlignment="1">
      <alignment horizontal="center" vertical="center" shrinkToFit="1"/>
      <protection/>
    </xf>
    <xf numFmtId="0" fontId="19" fillId="0" borderId="37" xfId="66" applyFont="1" applyBorder="1" applyAlignment="1">
      <alignment horizontal="center" vertical="center"/>
      <protection/>
    </xf>
    <xf numFmtId="0" fontId="19" fillId="0" borderId="38" xfId="66" applyFont="1" applyBorder="1" applyAlignment="1">
      <alignment horizontal="center" vertical="center"/>
      <protection/>
    </xf>
    <xf numFmtId="0" fontId="19" fillId="0" borderId="39" xfId="66" applyFont="1" applyBorder="1" applyAlignment="1">
      <alignment horizontal="center" vertical="center"/>
      <protection/>
    </xf>
    <xf numFmtId="0" fontId="19" fillId="0" borderId="33" xfId="66" applyFont="1" applyBorder="1" applyAlignment="1">
      <alignment horizontal="center" vertical="center"/>
      <protection/>
    </xf>
    <xf numFmtId="0" fontId="20" fillId="0" borderId="14" xfId="66" applyFont="1" applyBorder="1" applyAlignment="1">
      <alignment horizontal="center" vertical="center"/>
      <protection/>
    </xf>
    <xf numFmtId="0" fontId="20" fillId="0" borderId="33" xfId="66" applyFont="1" applyBorder="1" applyAlignment="1">
      <alignment horizontal="center" vertical="center"/>
      <protection/>
    </xf>
    <xf numFmtId="0" fontId="19" fillId="0" borderId="40" xfId="66" applyFont="1" applyBorder="1" applyAlignment="1">
      <alignment horizontal="center" vertical="center"/>
      <protection/>
    </xf>
    <xf numFmtId="0" fontId="19" fillId="0" borderId="41" xfId="66" applyFont="1" applyBorder="1" applyAlignment="1">
      <alignment horizontal="center" vertical="center"/>
      <protection/>
    </xf>
    <xf numFmtId="0" fontId="20" fillId="0" borderId="42" xfId="66" applyFont="1" applyBorder="1" applyAlignment="1">
      <alignment horizontal="center" vertical="center" shrinkToFit="1"/>
      <protection/>
    </xf>
    <xf numFmtId="0" fontId="20" fillId="0" borderId="41" xfId="66" applyFont="1" applyBorder="1" applyAlignment="1">
      <alignment horizontal="center" vertical="center" shrinkToFit="1"/>
      <protection/>
    </xf>
    <xf numFmtId="0" fontId="19" fillId="33" borderId="43" xfId="66" applyFont="1" applyFill="1" applyBorder="1" applyAlignment="1">
      <alignment horizontal="center" vertical="center"/>
      <protection/>
    </xf>
    <xf numFmtId="0" fontId="19" fillId="33" borderId="36" xfId="66" applyFont="1" applyFill="1" applyBorder="1" applyAlignment="1">
      <alignment horizontal="center" vertical="center"/>
      <protection/>
    </xf>
    <xf numFmtId="0" fontId="20" fillId="0" borderId="44" xfId="66" applyFont="1" applyBorder="1" applyAlignment="1">
      <alignment horizontal="center" vertical="center"/>
      <protection/>
    </xf>
    <xf numFmtId="0" fontId="20" fillId="0" borderId="38" xfId="66" applyFont="1" applyBorder="1" applyAlignment="1">
      <alignment horizontal="center" vertical="center"/>
      <protection/>
    </xf>
    <xf numFmtId="0" fontId="20" fillId="0" borderId="13" xfId="66" applyFont="1" applyBorder="1" applyAlignment="1">
      <alignment horizontal="center" vertical="center" shrinkToFit="1"/>
      <protection/>
    </xf>
    <xf numFmtId="0" fontId="20" fillId="0" borderId="45" xfId="66" applyFont="1" applyBorder="1" applyAlignment="1">
      <alignment horizontal="center" vertical="center" shrinkToFit="1"/>
      <protection/>
    </xf>
    <xf numFmtId="0" fontId="14" fillId="0" borderId="34" xfId="0" applyFont="1" applyFill="1" applyBorder="1" applyAlignment="1">
      <alignment horizontal="distributed" vertical="center" indent="5"/>
    </xf>
    <xf numFmtId="20" fontId="13" fillId="0" borderId="39" xfId="63" applyNumberFormat="1" applyFont="1" applyFill="1" applyBorder="1" applyAlignment="1">
      <alignment horizontal="center" vertical="center" shrinkToFit="1"/>
      <protection/>
    </xf>
    <xf numFmtId="20" fontId="13" fillId="0" borderId="33" xfId="63" applyNumberFormat="1" applyFont="1" applyFill="1" applyBorder="1" applyAlignment="1">
      <alignment horizontal="center" vertical="center" shrinkToFit="1"/>
      <protection/>
    </xf>
    <xf numFmtId="20" fontId="13" fillId="0" borderId="46" xfId="63" applyNumberFormat="1" applyFont="1" applyFill="1" applyBorder="1" applyAlignment="1">
      <alignment horizontal="center" vertical="center" shrinkToFit="1"/>
      <protection/>
    </xf>
    <xf numFmtId="20" fontId="13" fillId="0" borderId="47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Alignment="1">
      <alignment horizontal="center" vertical="center"/>
      <protection/>
    </xf>
    <xf numFmtId="0" fontId="13" fillId="0" borderId="48" xfId="63" applyFont="1" applyFill="1" applyBorder="1" applyAlignment="1">
      <alignment horizontal="center" vertical="center" shrinkToFit="1"/>
      <protection/>
    </xf>
    <xf numFmtId="0" fontId="13" fillId="0" borderId="49" xfId="63" applyFont="1" applyFill="1" applyBorder="1" applyAlignment="1">
      <alignment horizontal="center" vertical="center" shrinkToFit="1"/>
      <protection/>
    </xf>
    <xf numFmtId="0" fontId="13" fillId="0" borderId="28" xfId="63" applyFont="1" applyFill="1" applyBorder="1" applyAlignment="1">
      <alignment horizontal="center" vertical="center" shrinkToFit="1"/>
      <protection/>
    </xf>
    <xf numFmtId="0" fontId="13" fillId="0" borderId="50" xfId="63" applyFont="1" applyFill="1" applyBorder="1" applyAlignment="1">
      <alignment horizontal="center" vertical="center" shrinkToFit="1"/>
      <protection/>
    </xf>
    <xf numFmtId="0" fontId="13" fillId="0" borderId="46" xfId="63" applyNumberFormat="1" applyFont="1" applyFill="1" applyBorder="1" applyAlignment="1">
      <alignment horizontal="center" vertical="center" shrinkToFit="1"/>
      <protection/>
    </xf>
    <xf numFmtId="0" fontId="13" fillId="0" borderId="47" xfId="63" applyNumberFormat="1" applyFont="1" applyFill="1" applyBorder="1" applyAlignment="1">
      <alignment horizontal="center" vertical="center" shrinkToFit="1"/>
      <protection/>
    </xf>
    <xf numFmtId="0" fontId="72" fillId="0" borderId="24" xfId="63" applyFont="1" applyFill="1" applyBorder="1" applyAlignment="1">
      <alignment horizontal="center" vertical="center" shrinkToFit="1"/>
      <protection/>
    </xf>
    <xf numFmtId="0" fontId="72" fillId="0" borderId="51" xfId="63" applyFont="1" applyFill="1" applyBorder="1" applyAlignment="1">
      <alignment horizontal="center" vertical="center" shrinkToFit="1"/>
      <protection/>
    </xf>
    <xf numFmtId="0" fontId="72" fillId="0" borderId="52" xfId="63" applyFont="1" applyFill="1" applyBorder="1" applyAlignment="1">
      <alignment horizontal="center" vertical="center" shrinkToFit="1"/>
      <protection/>
    </xf>
    <xf numFmtId="20" fontId="13" fillId="0" borderId="40" xfId="63" applyNumberFormat="1" applyFont="1" applyFill="1" applyBorder="1" applyAlignment="1">
      <alignment horizontal="center" vertical="center" shrinkToFit="1"/>
      <protection/>
    </xf>
    <xf numFmtId="20" fontId="13" fillId="0" borderId="41" xfId="63" applyNumberFormat="1" applyFont="1" applyFill="1" applyBorder="1" applyAlignment="1">
      <alignment horizontal="center" vertical="center" shrinkToFit="1"/>
      <protection/>
    </xf>
    <xf numFmtId="0" fontId="23" fillId="0" borderId="13" xfId="63" applyFont="1" applyFill="1" applyBorder="1" applyAlignment="1">
      <alignment horizontal="center" vertical="center" shrinkToFit="1"/>
      <protection/>
    </xf>
    <xf numFmtId="0" fontId="13" fillId="0" borderId="51" xfId="63" applyFont="1" applyFill="1" applyBorder="1" applyAlignment="1">
      <alignment horizontal="center" vertical="center"/>
      <protection/>
    </xf>
    <xf numFmtId="0" fontId="13" fillId="0" borderId="24" xfId="63" applyFont="1" applyFill="1" applyBorder="1" applyAlignment="1">
      <alignment horizontal="center" vertical="center"/>
      <protection/>
    </xf>
    <xf numFmtId="0" fontId="13" fillId="0" borderId="53" xfId="63" applyFont="1" applyFill="1" applyBorder="1" applyAlignment="1">
      <alignment horizontal="center" vertical="center"/>
      <protection/>
    </xf>
    <xf numFmtId="0" fontId="13" fillId="0" borderId="22" xfId="63" applyFont="1" applyFill="1" applyBorder="1" applyAlignment="1">
      <alignment horizontal="center" vertical="center"/>
      <protection/>
    </xf>
    <xf numFmtId="0" fontId="13" fillId="0" borderId="51" xfId="63" applyFont="1" applyFill="1" applyBorder="1" applyAlignment="1">
      <alignment horizontal="center" vertical="center" shrinkToFit="1"/>
      <protection/>
    </xf>
    <xf numFmtId="0" fontId="13" fillId="0" borderId="52" xfId="63" applyFont="1" applyFill="1" applyBorder="1" applyAlignment="1">
      <alignment horizontal="center" vertical="center" shrinkToFit="1"/>
      <protection/>
    </xf>
    <xf numFmtId="14" fontId="13" fillId="0" borderId="39" xfId="63" applyNumberFormat="1" applyFont="1" applyFill="1" applyBorder="1" applyAlignment="1">
      <alignment horizontal="center" vertical="center" shrinkToFit="1"/>
      <protection/>
    </xf>
    <xf numFmtId="0" fontId="73" fillId="0" borderId="24" xfId="63" applyFont="1" applyFill="1" applyBorder="1" applyAlignment="1">
      <alignment horizontal="center" vertical="center" shrinkToFit="1"/>
      <protection/>
    </xf>
    <xf numFmtId="0" fontId="73" fillId="0" borderId="52" xfId="63" applyFont="1" applyFill="1" applyBorder="1" applyAlignment="1">
      <alignment horizontal="center" vertical="center" shrinkToFit="1"/>
      <protection/>
    </xf>
    <xf numFmtId="0" fontId="73" fillId="0" borderId="53" xfId="63" applyFont="1" applyFill="1" applyBorder="1" applyAlignment="1">
      <alignment horizontal="center" vertical="center" shrinkToFit="1"/>
      <protection/>
    </xf>
    <xf numFmtId="0" fontId="73" fillId="0" borderId="22" xfId="63" applyFont="1" applyFill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10" fillId="0" borderId="34" xfId="67" applyFont="1" applyBorder="1" applyAlignment="1">
      <alignment horizontal="distributed" vertical="center" indent="5"/>
      <protection/>
    </xf>
    <xf numFmtId="0" fontId="11" fillId="0" borderId="0" xfId="67" applyFont="1" applyBorder="1" applyAlignment="1">
      <alignment horizontal="distributed" vertical="center" indent="5"/>
      <protection/>
    </xf>
    <xf numFmtId="0" fontId="5" fillId="0" borderId="34" xfId="63" applyFont="1" applyBorder="1" applyAlignment="1">
      <alignment horizontal="distributed" vertical="center" indent="5"/>
      <protection/>
    </xf>
    <xf numFmtId="0" fontId="5" fillId="0" borderId="54" xfId="64" applyFont="1" applyFill="1" applyBorder="1" applyAlignment="1">
      <alignment horizontal="center" vertical="center" shrinkToFit="1"/>
      <protection/>
    </xf>
    <xf numFmtId="0" fontId="5" fillId="0" borderId="11" xfId="64" applyFont="1" applyFill="1" applyBorder="1" applyAlignment="1">
      <alignment horizontal="center" vertical="center" shrinkToFit="1"/>
      <protection/>
    </xf>
    <xf numFmtId="0" fontId="5" fillId="0" borderId="55" xfId="64" applyFont="1" applyFill="1" applyBorder="1" applyAlignment="1">
      <alignment horizontal="center" vertical="center" shrinkToFit="1"/>
      <protection/>
    </xf>
    <xf numFmtId="0" fontId="13" fillId="0" borderId="28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50" xfId="63" applyFont="1" applyFill="1" applyBorder="1" applyAlignment="1">
      <alignment horizontal="center" vertical="center"/>
      <protection/>
    </xf>
    <xf numFmtId="0" fontId="73" fillId="0" borderId="13" xfId="63" applyFont="1" applyFill="1" applyBorder="1" applyAlignment="1">
      <alignment horizontal="center" vertical="center" shrinkToFit="1"/>
      <protection/>
    </xf>
    <xf numFmtId="0" fontId="73" fillId="0" borderId="45" xfId="63" applyFont="1" applyFill="1" applyBorder="1" applyAlignment="1">
      <alignment horizontal="center" vertical="center" shrinkToFit="1"/>
      <protection/>
    </xf>
    <xf numFmtId="0" fontId="73" fillId="0" borderId="51" xfId="63" applyFont="1" applyFill="1" applyBorder="1" applyAlignment="1">
      <alignment horizontal="center" vertical="center" shrinkToFit="1"/>
      <protection/>
    </xf>
    <xf numFmtId="188" fontId="5" fillId="0" borderId="12" xfId="64" applyNumberFormat="1" applyFont="1" applyFill="1" applyBorder="1" applyAlignment="1">
      <alignment horizontal="center" vertical="center" shrinkToFit="1"/>
      <protection/>
    </xf>
    <xf numFmtId="188" fontId="5" fillId="0" borderId="14" xfId="64" applyNumberFormat="1" applyFont="1" applyFill="1" applyBorder="1" applyAlignment="1">
      <alignment horizontal="center" vertical="center" shrinkToFit="1"/>
      <protection/>
    </xf>
    <xf numFmtId="0" fontId="9" fillId="0" borderId="12" xfId="64" applyFont="1" applyFill="1" applyBorder="1" applyAlignment="1">
      <alignment horizontal="center" vertical="center" shrinkToFit="1"/>
      <protection/>
    </xf>
    <xf numFmtId="0" fontId="9" fillId="0" borderId="57" xfId="64" applyFont="1" applyFill="1" applyBorder="1" applyAlignment="1">
      <alignment horizontal="center" vertical="center" shrinkToFit="1"/>
      <protection/>
    </xf>
    <xf numFmtId="0" fontId="23" fillId="0" borderId="58" xfId="64" applyFont="1" applyFill="1" applyBorder="1" applyAlignment="1">
      <alignment horizontal="center" vertical="center" shrinkToFit="1"/>
      <protection/>
    </xf>
    <xf numFmtId="0" fontId="23" fillId="0" borderId="59" xfId="64" applyFont="1" applyFill="1" applyBorder="1" applyAlignment="1">
      <alignment vertical="center" shrinkToFit="1"/>
      <protection/>
    </xf>
    <xf numFmtId="0" fontId="23" fillId="0" borderId="10" xfId="64" applyFont="1" applyFill="1" applyBorder="1" applyAlignment="1">
      <alignment vertical="center" shrinkToFit="1"/>
      <protection/>
    </xf>
    <xf numFmtId="0" fontId="23" fillId="0" borderId="55" xfId="64" applyFont="1" applyFill="1" applyBorder="1" applyAlignment="1">
      <alignment horizontal="center" vertical="center" shrinkToFit="1"/>
      <protection/>
    </xf>
    <xf numFmtId="0" fontId="13" fillId="0" borderId="58" xfId="64" applyFont="1" applyFill="1" applyBorder="1" applyAlignment="1">
      <alignment horizontal="center" vertical="center" shrinkToFit="1"/>
      <protection/>
    </xf>
    <xf numFmtId="0" fontId="13" fillId="0" borderId="10" xfId="64" applyFont="1" applyFill="1" applyBorder="1" applyAlignment="1">
      <alignment horizontal="center" vertical="center" shrinkToFit="1"/>
      <protection/>
    </xf>
    <xf numFmtId="0" fontId="13" fillId="0" borderId="55" xfId="64" applyFont="1" applyFill="1" applyBorder="1" applyAlignment="1">
      <alignment horizontal="center" vertical="center" shrinkToFit="1"/>
      <protection/>
    </xf>
    <xf numFmtId="0" fontId="13" fillId="0" borderId="60" xfId="64" applyFont="1" applyFill="1" applyBorder="1" applyAlignment="1">
      <alignment horizontal="center" vertical="center" shrinkToFit="1"/>
      <protection/>
    </xf>
    <xf numFmtId="0" fontId="9" fillId="0" borderId="20" xfId="64" applyFont="1" applyFill="1" applyBorder="1" applyAlignment="1">
      <alignment horizontal="center" vertical="center" shrinkToFit="1"/>
      <protection/>
    </xf>
    <xf numFmtId="0" fontId="9" fillId="0" borderId="61" xfId="64" applyFont="1" applyFill="1" applyBorder="1" applyAlignment="1">
      <alignment horizontal="center" vertical="center" shrinkToFit="1"/>
      <protection/>
    </xf>
    <xf numFmtId="0" fontId="23" fillId="0" borderId="62" xfId="64" applyFont="1" applyFill="1" applyBorder="1" applyAlignment="1">
      <alignment horizontal="center" vertical="center" shrinkToFit="1"/>
      <protection/>
    </xf>
    <xf numFmtId="0" fontId="23" fillId="0" borderId="15" xfId="64" applyFont="1" applyFill="1" applyBorder="1" applyAlignment="1">
      <alignment horizontal="center" vertical="center" shrinkToFit="1"/>
      <protection/>
    </xf>
    <xf numFmtId="0" fontId="23" fillId="0" borderId="12" xfId="64" applyFont="1" applyFill="1" applyBorder="1" applyAlignment="1">
      <alignment horizontal="center" vertical="center" shrinkToFit="1"/>
      <protection/>
    </xf>
    <xf numFmtId="0" fontId="5" fillId="36" borderId="16" xfId="64" applyFont="1" applyFill="1" applyBorder="1" applyAlignment="1">
      <alignment horizontal="center" vertical="center" shrinkToFit="1"/>
      <protection/>
    </xf>
    <xf numFmtId="0" fontId="5" fillId="36" borderId="13" xfId="64" applyFont="1" applyFill="1" applyBorder="1" applyAlignment="1">
      <alignment vertical="center" shrinkToFit="1"/>
      <protection/>
    </xf>
    <xf numFmtId="0" fontId="5" fillId="36" borderId="14" xfId="64" applyFont="1" applyFill="1" applyBorder="1" applyAlignment="1">
      <alignment vertical="center" shrinkToFit="1"/>
      <protection/>
    </xf>
    <xf numFmtId="0" fontId="5" fillId="0" borderId="16" xfId="64" applyFont="1" applyFill="1" applyBorder="1" applyAlignment="1">
      <alignment horizontal="center" vertical="center" shrinkToFit="1"/>
      <protection/>
    </xf>
    <xf numFmtId="0" fontId="5" fillId="0" borderId="14" xfId="64" applyFont="1" applyFill="1" applyBorder="1" applyAlignment="1">
      <alignment horizontal="center" vertical="center" shrinkToFit="1"/>
      <protection/>
    </xf>
    <xf numFmtId="0" fontId="5" fillId="36" borderId="12" xfId="64" applyFont="1" applyFill="1" applyBorder="1" applyAlignment="1">
      <alignment horizontal="center" vertical="center" shrinkToFit="1"/>
      <protection/>
    </xf>
    <xf numFmtId="0" fontId="23" fillId="0" borderId="63" xfId="64" applyFont="1" applyFill="1" applyBorder="1" applyAlignment="1">
      <alignment horizontal="center" vertical="center" shrinkToFit="1"/>
      <protection/>
    </xf>
    <xf numFmtId="0" fontId="23" fillId="0" borderId="21" xfId="64" applyFont="1" applyFill="1" applyBorder="1" applyAlignment="1">
      <alignment horizontal="center" vertical="center" shrinkToFit="1"/>
      <protection/>
    </xf>
    <xf numFmtId="0" fontId="23" fillId="0" borderId="20" xfId="64" applyFont="1" applyFill="1" applyBorder="1" applyAlignment="1">
      <alignment horizontal="center" vertical="center" shrinkToFit="1"/>
      <protection/>
    </xf>
    <xf numFmtId="0" fontId="5" fillId="36" borderId="20" xfId="64" applyFont="1" applyFill="1" applyBorder="1" applyAlignment="1">
      <alignment horizontal="center" vertical="center" shrinkToFit="1"/>
      <protection/>
    </xf>
    <xf numFmtId="0" fontId="5" fillId="36" borderId="18" xfId="64" applyFont="1" applyFill="1" applyBorder="1" applyAlignment="1">
      <alignment vertical="center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9" xfId="64" applyFont="1" applyFill="1" applyBorder="1" applyAlignment="1">
      <alignment horizontal="center" vertical="center" shrinkToFit="1"/>
      <protection/>
    </xf>
    <xf numFmtId="188" fontId="5" fillId="0" borderId="20" xfId="64" applyNumberFormat="1" applyFont="1" applyFill="1" applyBorder="1" applyAlignment="1">
      <alignment horizontal="center" vertical="center" shrinkToFit="1"/>
      <protection/>
    </xf>
    <xf numFmtId="188" fontId="5" fillId="0" borderId="19" xfId="64" applyNumberFormat="1" applyFont="1" applyFill="1" applyBorder="1" applyAlignment="1">
      <alignment horizontal="center" vertical="center" shrinkToFit="1"/>
      <protection/>
    </xf>
    <xf numFmtId="0" fontId="23" fillId="0" borderId="25" xfId="63" applyFont="1" applyFill="1" applyBorder="1" applyAlignment="1">
      <alignment horizontal="center" vertical="center" shrinkToFit="1"/>
      <protection/>
    </xf>
    <xf numFmtId="0" fontId="23" fillId="0" borderId="45" xfId="63" applyFont="1" applyFill="1" applyBorder="1" applyAlignment="1">
      <alignment horizontal="center" vertical="center" shrinkToFit="1"/>
      <protection/>
    </xf>
    <xf numFmtId="0" fontId="73" fillId="0" borderId="64" xfId="63" applyFont="1" applyFill="1" applyBorder="1" applyAlignment="1">
      <alignment horizontal="center" vertical="center" shrinkToFit="1"/>
      <protection/>
    </xf>
    <xf numFmtId="0" fontId="73" fillId="0" borderId="25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24" xfId="63" applyFont="1" applyFill="1" applyBorder="1" applyAlignment="1">
      <alignment horizontal="center" vertical="center" shrinkToFit="1"/>
      <protection/>
    </xf>
    <xf numFmtId="0" fontId="13" fillId="0" borderId="56" xfId="63" applyFont="1" applyFill="1" applyBorder="1" applyAlignment="1">
      <alignment horizontal="distributed" vertical="center" indent="5"/>
      <protection/>
    </xf>
    <xf numFmtId="0" fontId="13" fillId="0" borderId="53" xfId="63" applyFont="1" applyFill="1" applyBorder="1" applyAlignment="1">
      <alignment horizontal="center" vertical="center" shrinkToFit="1"/>
      <protection/>
    </xf>
    <xf numFmtId="0" fontId="13" fillId="0" borderId="64" xfId="63" applyFont="1" applyFill="1" applyBorder="1" applyAlignment="1">
      <alignment horizontal="center" vertical="center" shrinkToFit="1"/>
      <protection/>
    </xf>
    <xf numFmtId="0" fontId="23" fillId="0" borderId="22" xfId="63" applyFont="1" applyFill="1" applyBorder="1" applyAlignment="1">
      <alignment horizontal="center" vertical="center" shrinkToFit="1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13" xfId="63" applyFont="1" applyFill="1" applyBorder="1" applyAlignment="1">
      <alignment horizontal="center" vertical="center"/>
      <protection/>
    </xf>
    <xf numFmtId="0" fontId="72" fillId="0" borderId="13" xfId="63" applyFont="1" applyFill="1" applyBorder="1" applyAlignment="1">
      <alignment horizontal="center" vertical="center" shrinkToFit="1"/>
      <protection/>
    </xf>
    <xf numFmtId="0" fontId="13" fillId="0" borderId="27" xfId="63" applyFont="1" applyFill="1" applyBorder="1" applyAlignment="1">
      <alignment horizontal="center" vertical="center" shrinkToFit="1"/>
      <protection/>
    </xf>
    <xf numFmtId="0" fontId="13" fillId="0" borderId="65" xfId="63" applyFont="1" applyFill="1" applyBorder="1" applyAlignment="1">
      <alignment horizontal="center" vertical="center" shrinkToFit="1"/>
      <protection/>
    </xf>
    <xf numFmtId="0" fontId="23" fillId="0" borderId="27" xfId="63" applyFont="1" applyFill="1" applyBorder="1" applyAlignment="1">
      <alignment horizontal="center" vertical="center" shrinkToFit="1"/>
      <protection/>
    </xf>
    <xf numFmtId="0" fontId="23" fillId="0" borderId="23" xfId="63" applyFont="1" applyFill="1" applyBorder="1" applyAlignment="1">
      <alignment horizontal="center" vertical="center" shrinkToFit="1"/>
      <protection/>
    </xf>
    <xf numFmtId="0" fontId="23" fillId="0" borderId="65" xfId="63" applyFont="1" applyFill="1" applyBorder="1" applyAlignment="1">
      <alignment horizontal="center" vertical="center" shrinkToFit="1"/>
      <protection/>
    </xf>
    <xf numFmtId="0" fontId="72" fillId="0" borderId="25" xfId="63" applyFont="1" applyFill="1" applyBorder="1" applyAlignment="1">
      <alignment horizontal="center" vertical="center" shrinkToFit="1"/>
      <protection/>
    </xf>
    <xf numFmtId="0" fontId="72" fillId="0" borderId="45" xfId="63" applyFont="1" applyFill="1" applyBorder="1" applyAlignment="1">
      <alignment horizontal="center" vertical="center" shrinkToFit="1"/>
      <protection/>
    </xf>
    <xf numFmtId="0" fontId="13" fillId="0" borderId="25" xfId="63" applyFont="1" applyFill="1" applyBorder="1" applyAlignment="1">
      <alignment horizontal="center" vertical="center" shrinkToFit="1"/>
      <protection/>
    </xf>
    <xf numFmtId="0" fontId="13" fillId="0" borderId="45" xfId="63" applyFont="1" applyFill="1" applyBorder="1" applyAlignment="1">
      <alignment horizontal="center" vertical="center" shrinkToFit="1"/>
      <protection/>
    </xf>
    <xf numFmtId="0" fontId="23" fillId="0" borderId="53" xfId="63" applyFont="1" applyFill="1" applyBorder="1" applyAlignment="1">
      <alignment horizontal="center" vertical="center" shrinkToFit="1"/>
      <protection/>
    </xf>
    <xf numFmtId="0" fontId="23" fillId="0" borderId="64" xfId="6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_2002(U-15)全国大会報告書" xfId="66"/>
    <cellStyle name="標準_2002(U-15)全国大会報告書_２０１１年夏Ｕ１１神鍋要項" xfId="67"/>
    <cellStyle name="標準_2002(U-15)全国大会報告書_２０１２年夏Ｕ１１神鍋要項" xfId="68"/>
    <cellStyle name="標準_2002(U-18)全国大会報告書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1</xdr:row>
      <xdr:rowOff>85725</xdr:rowOff>
    </xdr:from>
    <xdr:ext cx="6000750" cy="800100"/>
    <xdr:sp>
      <xdr:nvSpPr>
        <xdr:cNvPr id="1" name="正方形/長方形 1"/>
        <xdr:cNvSpPr>
          <a:spLocks/>
        </xdr:cNvSpPr>
      </xdr:nvSpPr>
      <xdr:spPr>
        <a:xfrm>
          <a:off x="323850" y="257175"/>
          <a:ext cx="6000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コパ　センアーノ　Ｕ１１・Ｕ９</a:t>
          </a:r>
        </a:p>
      </xdr:txBody>
    </xdr:sp>
    <xdr:clientData/>
  </xdr:oneCellAnchor>
  <xdr:twoCellAnchor>
    <xdr:from>
      <xdr:col>8</xdr:col>
      <xdr:colOff>485775</xdr:colOff>
      <xdr:row>74</xdr:row>
      <xdr:rowOff>38100</xdr:rowOff>
    </xdr:from>
    <xdr:to>
      <xdr:col>16</xdr:col>
      <xdr:colOff>514350</xdr:colOff>
      <xdr:row>84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86450" y="14487525"/>
          <a:ext cx="50292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主催：ＮＰＯ法人日本スポーツ夢クラブ（センアーノ神戸）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期日：平成２６年３月３１日（月）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会場：灘浜スポーツゾーン　　　　　　　　　　　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（兵庫県神戸市東灘区御影浜町４丁目）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</a:p>
      </xdr:txBody>
    </xdr:sp>
    <xdr:clientData/>
  </xdr:twoCellAnchor>
  <xdr:twoCellAnchor editAs="oneCell">
    <xdr:from>
      <xdr:col>5</xdr:col>
      <xdr:colOff>247650</xdr:colOff>
      <xdr:row>74</xdr:row>
      <xdr:rowOff>161925</xdr:rowOff>
    </xdr:from>
    <xdr:to>
      <xdr:col>8</xdr:col>
      <xdr:colOff>57150</xdr:colOff>
      <xdr:row>84</xdr:row>
      <xdr:rowOff>104775</xdr:rowOff>
    </xdr:to>
    <xdr:pic>
      <xdr:nvPicPr>
        <xdr:cNvPr id="3" name="図 4" descr="白黒横（文字横）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4611350"/>
          <a:ext cx="1866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18</xdr:row>
      <xdr:rowOff>114300</xdr:rowOff>
    </xdr:from>
    <xdr:to>
      <xdr:col>16</xdr:col>
      <xdr:colOff>123825</xdr:colOff>
      <xdr:row>57</xdr:row>
      <xdr:rowOff>38100</xdr:rowOff>
    </xdr:to>
    <xdr:pic>
      <xdr:nvPicPr>
        <xdr:cNvPr id="4" name="図 5" descr="灘浜表紙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762375"/>
          <a:ext cx="9953625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0</xdr:rowOff>
    </xdr:from>
    <xdr:to>
      <xdr:col>7</xdr:col>
      <xdr:colOff>285750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1</xdr:row>
      <xdr:rowOff>38100</xdr:rowOff>
    </xdr:from>
    <xdr:to>
      <xdr:col>11</xdr:col>
      <xdr:colOff>771525</xdr:colOff>
      <xdr:row>1</xdr:row>
      <xdr:rowOff>438150</xdr:rowOff>
    </xdr:to>
    <xdr:pic>
      <xdr:nvPicPr>
        <xdr:cNvPr id="1" name="図 3" descr="コピー ～ センアーノ決定分(エクセル用）透過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1907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466725</xdr:colOff>
      <xdr:row>1</xdr:row>
      <xdr:rowOff>419100</xdr:rowOff>
    </xdr:to>
    <xdr:pic>
      <xdr:nvPicPr>
        <xdr:cNvPr id="2" name="図 4" descr="コピー ～ センアーノ決定分(エクセル用）透過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66675</xdr:colOff>
      <xdr:row>1</xdr:row>
      <xdr:rowOff>447675</xdr:rowOff>
    </xdr:to>
    <xdr:pic>
      <xdr:nvPicPr>
        <xdr:cNvPr id="1" name="図 1" descr="コピー ～ センアーノ決定分(エクセル用）透過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285750</xdr:colOff>
      <xdr:row>1</xdr:row>
      <xdr:rowOff>38100</xdr:rowOff>
    </xdr:from>
    <xdr:to>
      <xdr:col>34</xdr:col>
      <xdr:colOff>295275</xdr:colOff>
      <xdr:row>1</xdr:row>
      <xdr:rowOff>457200</xdr:rowOff>
    </xdr:to>
    <xdr:pic>
      <xdr:nvPicPr>
        <xdr:cNvPr id="2" name="図 2" descr="コピー ～ センアーノ決定分(エクセル用）透過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3335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43</xdr:row>
      <xdr:rowOff>161925</xdr:rowOff>
    </xdr:to>
    <xdr:pic>
      <xdr:nvPicPr>
        <xdr:cNvPr id="1" name="図 1" descr="ma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8177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view="pageBreakPreview" zoomScale="60" zoomScalePageLayoutView="0" workbookViewId="0" topLeftCell="A1">
      <selection activeCell="N64" sqref="N64"/>
    </sheetView>
  </sheetViews>
  <sheetFormatPr defaultColWidth="9.00390625" defaultRowHeight="13.5"/>
  <cols>
    <col min="1" max="1" width="2.625" style="92" customWidth="1"/>
    <col min="2" max="2" width="14.25390625" style="92" customWidth="1"/>
    <col min="3" max="10" width="9.00390625" style="92" customWidth="1"/>
    <col min="11" max="11" width="2.625" style="92" customWidth="1"/>
    <col min="12" max="16384" width="9.00390625" style="92" customWidth="1"/>
  </cols>
  <sheetData>
    <row r="1" spans="2:11" ht="13.5"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2:11" ht="57" customHeight="1"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1" ht="14.25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2:11" ht="13.5">
      <c r="B4" s="94"/>
      <c r="C4"/>
      <c r="D4" s="94"/>
      <c r="E4" s="94"/>
      <c r="F4" s="94"/>
      <c r="G4" s="94"/>
      <c r="H4" s="94"/>
      <c r="I4" s="94"/>
      <c r="J4" s="94"/>
      <c r="K4" s="94"/>
    </row>
    <row r="5" spans="2:11" ht="13.5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2:11" ht="13.5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2:11" ht="13.5"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2:11" ht="13.5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13.5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2:11" ht="13.5"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2:11" ht="13.5"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2:11" ht="13.5"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3.5"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2:11" ht="13.5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 ht="13.5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2:11" ht="13.5"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2:11" ht="13.5"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2:11" ht="13.5">
      <c r="B18" s="94"/>
      <c r="D18" s="94"/>
      <c r="E18" s="94"/>
      <c r="F18" s="94"/>
      <c r="G18" s="94"/>
      <c r="H18" s="94"/>
      <c r="I18" s="94"/>
      <c r="J18" s="94"/>
      <c r="K18" s="94"/>
    </row>
    <row r="19" spans="2:11" ht="14.25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2:11" ht="14.25"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2:11" ht="14.25"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2:11" ht="31.5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 ht="31.5"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2:11" ht="23.25">
      <c r="B24" s="96"/>
      <c r="C24" s="96"/>
      <c r="D24" s="96"/>
      <c r="E24" s="96"/>
      <c r="F24" s="96"/>
      <c r="G24" s="96"/>
      <c r="H24" s="96"/>
      <c r="I24" s="96"/>
      <c r="J24" s="96"/>
      <c r="K24" s="97"/>
    </row>
    <row r="25" spans="2:11" ht="9.75" customHeight="1">
      <c r="B25" s="96"/>
      <c r="C25" s="96"/>
      <c r="D25" s="96"/>
      <c r="E25" s="96"/>
      <c r="F25" s="96"/>
      <c r="G25" s="96"/>
      <c r="H25" s="96"/>
      <c r="I25" s="96"/>
      <c r="J25" s="96"/>
      <c r="K25" s="97"/>
    </row>
    <row r="26" spans="2:11" ht="23.25">
      <c r="B26" s="96"/>
      <c r="C26" s="96"/>
      <c r="D26" s="96"/>
      <c r="E26" s="96"/>
      <c r="F26" s="96"/>
      <c r="G26" s="96"/>
      <c r="H26" s="96"/>
      <c r="I26" s="96"/>
      <c r="J26" s="96"/>
      <c r="K26" s="97"/>
    </row>
    <row r="27" spans="2:11" ht="9.75" customHeight="1">
      <c r="B27" s="96"/>
      <c r="C27" s="96"/>
      <c r="D27" s="96"/>
      <c r="E27" s="96"/>
      <c r="F27" s="96"/>
      <c r="G27" s="96"/>
      <c r="H27" s="96"/>
      <c r="I27" s="96"/>
      <c r="J27" s="96"/>
      <c r="K27" s="97"/>
    </row>
    <row r="28" spans="2:11" ht="23.25">
      <c r="B28" s="96"/>
      <c r="C28" s="96"/>
      <c r="D28" s="96"/>
      <c r="E28" s="96"/>
      <c r="F28" s="96"/>
      <c r="G28" s="96"/>
      <c r="H28" s="96"/>
      <c r="I28" s="96"/>
      <c r="J28" s="96"/>
      <c r="K28" s="97"/>
    </row>
    <row r="29" spans="2:11" ht="9.75" customHeight="1">
      <c r="B29" s="96"/>
      <c r="C29" s="96"/>
      <c r="D29" s="96"/>
      <c r="E29" s="96"/>
      <c r="F29" s="96"/>
      <c r="G29" s="96"/>
      <c r="H29" s="96"/>
      <c r="I29" s="96"/>
      <c r="J29" s="96"/>
      <c r="K29" s="97"/>
    </row>
    <row r="30" spans="2:11" ht="23.25">
      <c r="B30" s="96"/>
      <c r="C30" s="96"/>
      <c r="D30" s="96"/>
      <c r="E30" s="96"/>
      <c r="F30" s="96"/>
      <c r="G30" s="96"/>
      <c r="H30" s="96"/>
      <c r="I30" s="96"/>
      <c r="J30" s="96"/>
      <c r="K30" s="97"/>
    </row>
    <row r="31" spans="2:11" ht="23.25">
      <c r="B31" s="96"/>
      <c r="C31" s="96"/>
      <c r="D31" s="96"/>
      <c r="E31" s="96"/>
      <c r="F31" s="96"/>
      <c r="G31" s="96"/>
      <c r="H31" s="96"/>
      <c r="I31" s="96"/>
      <c r="J31" s="96"/>
      <c r="K31" s="97"/>
    </row>
    <row r="32" spans="2:10" ht="14.25">
      <c r="B32" s="98"/>
      <c r="C32" s="98"/>
      <c r="D32" s="98"/>
      <c r="E32" s="98"/>
      <c r="F32" s="98"/>
      <c r="G32" s="98"/>
      <c r="H32" s="98"/>
      <c r="I32" s="98"/>
      <c r="J32" s="98"/>
    </row>
    <row r="33" spans="2:10" ht="14.25">
      <c r="B33" s="3"/>
      <c r="C33" s="99"/>
      <c r="D33" s="99"/>
      <c r="E33" s="99"/>
      <c r="F33" s="99"/>
      <c r="G33" s="99"/>
      <c r="H33" s="99"/>
      <c r="I33" s="99"/>
      <c r="J33" s="3"/>
    </row>
    <row r="34" spans="2:10" ht="26.25">
      <c r="B34" s="3"/>
      <c r="C34" s="103"/>
      <c r="D34" s="104"/>
      <c r="E34" s="104"/>
      <c r="F34" s="104"/>
      <c r="G34" s="104"/>
      <c r="H34" s="104"/>
      <c r="I34" s="104"/>
      <c r="J34" s="3"/>
    </row>
    <row r="35" spans="2:10" ht="13.5" customHeight="1">
      <c r="B35" s="3"/>
      <c r="C35" s="99"/>
      <c r="D35" s="100"/>
      <c r="E35" s="100"/>
      <c r="F35" s="100"/>
      <c r="G35" s="100"/>
      <c r="H35" s="100"/>
      <c r="I35" s="99"/>
      <c r="J35" s="3"/>
    </row>
    <row r="36" spans="2:10" ht="14.25">
      <c r="B36" s="3"/>
      <c r="C36" s="105"/>
      <c r="D36" s="106"/>
      <c r="E36" s="106"/>
      <c r="F36" s="106"/>
      <c r="G36" s="106"/>
      <c r="H36" s="106"/>
      <c r="I36" s="106"/>
      <c r="J36" s="3"/>
    </row>
    <row r="37" spans="2:10" ht="14.25">
      <c r="B37" s="3"/>
      <c r="C37" s="99"/>
      <c r="D37" s="101"/>
      <c r="E37" s="99"/>
      <c r="F37" s="99"/>
      <c r="G37" s="99"/>
      <c r="H37" s="99"/>
      <c r="I37" s="99"/>
      <c r="J37" s="3"/>
    </row>
    <row r="38" spans="2:10" ht="14.25">
      <c r="B38" s="3"/>
      <c r="C38" s="99"/>
      <c r="D38" s="101"/>
      <c r="E38" s="99"/>
      <c r="F38" s="99"/>
      <c r="G38" s="99"/>
      <c r="H38" s="99"/>
      <c r="I38" s="99"/>
      <c r="J38" s="3"/>
    </row>
    <row r="39" spans="2:10" ht="14.25">
      <c r="B39" s="3"/>
      <c r="C39" s="99"/>
      <c r="D39" s="101"/>
      <c r="E39" s="99"/>
      <c r="F39" s="99"/>
      <c r="G39" s="99"/>
      <c r="H39" s="99"/>
      <c r="I39" s="99"/>
      <c r="J39" s="3"/>
    </row>
    <row r="40" spans="2:10" ht="14.25">
      <c r="B40" s="3"/>
      <c r="C40" s="99"/>
      <c r="D40" s="106"/>
      <c r="E40" s="106"/>
      <c r="F40" s="106"/>
      <c r="G40" s="106"/>
      <c r="H40" s="106"/>
      <c r="I40" s="99"/>
      <c r="J40" s="3"/>
    </row>
    <row r="41" spans="2:10" ht="14.25">
      <c r="B41" s="3"/>
      <c r="C41" s="99"/>
      <c r="D41" s="99"/>
      <c r="E41" s="99"/>
      <c r="F41" s="99"/>
      <c r="G41" s="99"/>
      <c r="H41" s="99"/>
      <c r="I41" s="99"/>
      <c r="J41" s="3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4">
    <mergeCell ref="B22:K22"/>
    <mergeCell ref="C34:I34"/>
    <mergeCell ref="C36:I36"/>
    <mergeCell ref="D40:H40"/>
  </mergeCells>
  <printOptions/>
  <pageMargins left="0.44" right="0.48" top="0.29" bottom="0.29" header="0.27" footer="0.37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zoomScalePageLayoutView="0" workbookViewId="0" topLeftCell="A31">
      <selection activeCell="I35" sqref="I35"/>
    </sheetView>
  </sheetViews>
  <sheetFormatPr defaultColWidth="9.00390625" defaultRowHeight="13.5"/>
  <cols>
    <col min="1" max="1" width="4.625" style="0" customWidth="1"/>
    <col min="2" max="2" width="9.75390625" style="64" customWidth="1"/>
    <col min="3" max="3" width="2.625" style="64" customWidth="1"/>
    <col min="4" max="4" width="9.00390625" style="3" customWidth="1"/>
    <col min="5" max="5" width="10.25390625" style="3" customWidth="1"/>
    <col min="6" max="13" width="9.00390625" style="3" customWidth="1"/>
    <col min="14" max="14" width="4.625" style="0" customWidth="1"/>
  </cols>
  <sheetData>
    <row r="1" spans="2:13" ht="14.25">
      <c r="B1" s="62"/>
      <c r="C1" s="62"/>
      <c r="K1" s="107"/>
      <c r="L1" s="107"/>
      <c r="M1" s="107"/>
    </row>
    <row r="2" spans="2:13" ht="14.25">
      <c r="B2" s="62" t="s">
        <v>0</v>
      </c>
      <c r="C2" s="62"/>
      <c r="K2" s="107"/>
      <c r="L2" s="107"/>
      <c r="M2" s="107"/>
    </row>
    <row r="3" spans="2:13" ht="14.25">
      <c r="B3" s="62"/>
      <c r="C3" s="62"/>
      <c r="K3" s="107"/>
      <c r="L3" s="107"/>
      <c r="M3" s="107"/>
    </row>
    <row r="4" spans="11:13" ht="14.25">
      <c r="K4" s="63"/>
      <c r="L4" s="63"/>
      <c r="M4" s="63"/>
    </row>
    <row r="5" spans="2:13" ht="7.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2:13" ht="25.5" customHeight="1">
      <c r="B6" s="109" t="s">
        <v>126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13" ht="7.5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2:13" ht="25.5" customHeight="1">
      <c r="B8" s="108" t="s">
        <v>14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2:13" ht="25.5" customHeight="1">
      <c r="B9" s="114" t="s">
        <v>12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2:13" ht="25.5" customHeight="1">
      <c r="B10" s="108" t="s">
        <v>13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2:13" ht="7.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13.5">
      <c r="B12" s="66" t="s">
        <v>15</v>
      </c>
      <c r="C12" s="66"/>
      <c r="D12" s="67" t="s">
        <v>110</v>
      </c>
      <c r="E12" s="68"/>
      <c r="F12" s="68"/>
      <c r="G12" s="68"/>
      <c r="H12" s="68"/>
      <c r="I12" s="68"/>
      <c r="J12" s="68"/>
      <c r="K12" s="68"/>
      <c r="L12" s="68"/>
      <c r="M12" s="68"/>
    </row>
    <row r="13" spans="2:13" ht="7.5" customHeight="1">
      <c r="B13" s="67"/>
      <c r="C13" s="67"/>
      <c r="D13" s="67"/>
      <c r="E13" s="68"/>
      <c r="F13" s="68"/>
      <c r="G13" s="68"/>
      <c r="H13" s="68"/>
      <c r="I13" s="68"/>
      <c r="J13" s="68"/>
      <c r="K13" s="68"/>
      <c r="L13" s="68"/>
      <c r="M13" s="68"/>
    </row>
    <row r="14" spans="2:13" ht="13.5">
      <c r="B14" s="66" t="s">
        <v>16</v>
      </c>
      <c r="C14" s="66"/>
      <c r="D14" s="67" t="s">
        <v>80</v>
      </c>
      <c r="E14" s="68"/>
      <c r="F14" s="68"/>
      <c r="G14" s="68"/>
      <c r="H14" s="68"/>
      <c r="I14" s="68"/>
      <c r="J14" s="68"/>
      <c r="K14" s="68"/>
      <c r="L14" s="68"/>
      <c r="M14" s="68"/>
    </row>
    <row r="15" spans="2:13" ht="7.5" customHeight="1">
      <c r="B15" s="67"/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</row>
    <row r="16" spans="2:13" ht="13.5">
      <c r="B16" s="66" t="s">
        <v>17</v>
      </c>
      <c r="C16" s="66"/>
      <c r="D16" s="67" t="s">
        <v>127</v>
      </c>
      <c r="E16" s="68"/>
      <c r="F16" s="68"/>
      <c r="G16" s="68"/>
      <c r="H16" s="68"/>
      <c r="I16" s="68"/>
      <c r="J16" s="68"/>
      <c r="K16" s="68"/>
      <c r="L16" s="68"/>
      <c r="M16" s="68"/>
    </row>
    <row r="17" spans="2:13" ht="7.5" customHeight="1">
      <c r="B17" s="67"/>
      <c r="C17" s="67"/>
      <c r="D17" s="67"/>
      <c r="E17" s="68"/>
      <c r="F17" s="68"/>
      <c r="G17" s="68"/>
      <c r="H17" s="68"/>
      <c r="I17" s="68"/>
      <c r="J17" s="68"/>
      <c r="K17" s="68"/>
      <c r="L17" s="68"/>
      <c r="M17" s="68"/>
    </row>
    <row r="18" spans="2:13" ht="13.5">
      <c r="B18" s="66" t="s">
        <v>18</v>
      </c>
      <c r="C18" s="66"/>
      <c r="D18" s="67" t="s">
        <v>69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2:13" ht="7.5" customHeight="1">
      <c r="B19" s="67"/>
      <c r="C19" s="67"/>
      <c r="D19" s="67"/>
      <c r="E19" s="68"/>
      <c r="F19" s="68"/>
      <c r="G19" s="68"/>
      <c r="H19" s="68"/>
      <c r="I19" s="68"/>
      <c r="J19" s="68"/>
      <c r="K19" s="68"/>
      <c r="L19" s="68"/>
      <c r="M19" s="68"/>
    </row>
    <row r="20" spans="2:13" ht="13.5">
      <c r="B20" s="66" t="s">
        <v>19</v>
      </c>
      <c r="C20" s="66"/>
      <c r="D20" s="67" t="s">
        <v>128</v>
      </c>
      <c r="E20" s="68"/>
      <c r="F20" s="68"/>
      <c r="G20" s="68"/>
      <c r="H20" s="68"/>
      <c r="I20" s="68"/>
      <c r="J20" s="68"/>
      <c r="K20" s="68"/>
      <c r="L20" s="68"/>
      <c r="M20" s="68"/>
    </row>
    <row r="21" spans="2:13" ht="7.5" customHeight="1">
      <c r="B21" s="67"/>
      <c r="C21" s="67"/>
      <c r="D21" s="67"/>
      <c r="E21" s="68"/>
      <c r="F21" s="68"/>
      <c r="G21" s="68"/>
      <c r="H21" s="68"/>
      <c r="I21" s="68"/>
      <c r="J21" s="68"/>
      <c r="K21" s="68"/>
      <c r="L21" s="68"/>
      <c r="M21" s="68"/>
    </row>
    <row r="22" spans="2:13" ht="13.5">
      <c r="B22" s="66" t="s">
        <v>3</v>
      </c>
      <c r="C22" s="66"/>
      <c r="D22" s="67" t="s">
        <v>129</v>
      </c>
      <c r="E22" s="68"/>
      <c r="F22" s="68"/>
      <c r="G22" s="68"/>
      <c r="H22" s="68"/>
      <c r="I22" s="68"/>
      <c r="J22" s="68"/>
      <c r="K22" s="68"/>
      <c r="L22" s="68"/>
      <c r="M22" s="68"/>
    </row>
    <row r="23" spans="2:13" ht="7.5" customHeight="1">
      <c r="B23" s="67"/>
      <c r="C23" s="67"/>
      <c r="D23" s="67"/>
      <c r="E23" s="68"/>
      <c r="F23" s="68"/>
      <c r="G23" s="68"/>
      <c r="H23" s="68"/>
      <c r="I23" s="68"/>
      <c r="J23" s="68"/>
      <c r="K23" s="68"/>
      <c r="L23" s="68"/>
      <c r="M23" s="68"/>
    </row>
    <row r="24" spans="2:13" ht="13.5">
      <c r="B24" s="66" t="s">
        <v>1</v>
      </c>
      <c r="C24" s="66"/>
      <c r="D24" s="112" t="s">
        <v>2</v>
      </c>
      <c r="E24" s="113"/>
      <c r="F24" s="113"/>
      <c r="G24" s="113"/>
      <c r="H24" s="113"/>
      <c r="I24" s="113"/>
      <c r="J24" s="113"/>
      <c r="K24" s="113"/>
      <c r="L24" s="113"/>
      <c r="M24" s="113"/>
    </row>
    <row r="25" spans="2:13" ht="7.5" customHeight="1">
      <c r="B25" s="67"/>
      <c r="C25" s="67"/>
      <c r="D25" s="67"/>
      <c r="E25" s="68"/>
      <c r="F25" s="68"/>
      <c r="G25" s="68"/>
      <c r="H25" s="68"/>
      <c r="I25" s="68"/>
      <c r="J25" s="68"/>
      <c r="K25" s="68"/>
      <c r="L25" s="68"/>
      <c r="M25" s="68"/>
    </row>
    <row r="26" spans="2:13" ht="13.5">
      <c r="B26" s="66" t="s">
        <v>4</v>
      </c>
      <c r="C26" s="66"/>
      <c r="D26" s="67" t="s">
        <v>130</v>
      </c>
      <c r="E26" s="68"/>
      <c r="F26" s="68"/>
      <c r="G26" s="68"/>
      <c r="H26" s="68"/>
      <c r="I26" s="68"/>
      <c r="J26" s="68"/>
      <c r="K26" s="68"/>
      <c r="L26" s="68"/>
      <c r="M26" s="68"/>
    </row>
    <row r="27" spans="2:13" ht="7.5" customHeight="1">
      <c r="B27" s="67"/>
      <c r="C27" s="67"/>
      <c r="D27" s="67"/>
      <c r="E27" s="68"/>
      <c r="F27" s="68"/>
      <c r="G27" s="68"/>
      <c r="H27" s="68"/>
      <c r="I27" s="68"/>
      <c r="J27" s="68"/>
      <c r="K27" s="68"/>
      <c r="L27" s="68"/>
      <c r="M27" s="68"/>
    </row>
    <row r="28" spans="2:13" ht="14.25">
      <c r="B28" s="67"/>
      <c r="C28" s="67"/>
      <c r="D28" s="67" t="s">
        <v>67</v>
      </c>
      <c r="E28" s="68"/>
      <c r="F28" s="68"/>
      <c r="G28" s="68"/>
      <c r="H28" s="68"/>
      <c r="I28" s="68"/>
      <c r="J28" s="68"/>
      <c r="K28" s="68"/>
      <c r="L28" s="68"/>
      <c r="M28" s="68"/>
    </row>
    <row r="29" ht="7.5" customHeight="1">
      <c r="D29" s="67"/>
    </row>
    <row r="30" spans="2:13" ht="13.5">
      <c r="B30" s="67"/>
      <c r="C30" s="67"/>
      <c r="D30" s="3" t="s">
        <v>131</v>
      </c>
      <c r="E30" s="68"/>
      <c r="F30" s="68"/>
      <c r="G30" s="68"/>
      <c r="H30" s="68"/>
      <c r="I30" s="68"/>
      <c r="J30" s="68"/>
      <c r="K30" s="68"/>
      <c r="L30" s="68"/>
      <c r="M30" s="68"/>
    </row>
    <row r="31" spans="4:5" ht="14.25">
      <c r="D31" s="69" t="s">
        <v>68</v>
      </c>
      <c r="E31" s="69"/>
    </row>
    <row r="32" ht="13.5">
      <c r="D32" s="67" t="s">
        <v>132</v>
      </c>
    </row>
    <row r="33" ht="13.5">
      <c r="D33" s="67" t="s">
        <v>70</v>
      </c>
    </row>
    <row r="34" spans="4:6" ht="13.5">
      <c r="D34" s="67" t="s">
        <v>38</v>
      </c>
      <c r="F34" s="3" t="s">
        <v>26</v>
      </c>
    </row>
    <row r="35" ht="13.5">
      <c r="F35" s="3" t="s">
        <v>27</v>
      </c>
    </row>
    <row r="36" ht="13.5">
      <c r="F36" s="3" t="s">
        <v>28</v>
      </c>
    </row>
    <row r="37" ht="13.5">
      <c r="F37" s="3" t="s">
        <v>29</v>
      </c>
    </row>
    <row r="38" spans="4:5" ht="14.25">
      <c r="D38" s="69" t="s">
        <v>81</v>
      </c>
      <c r="E38" s="69"/>
    </row>
    <row r="39" ht="13.5">
      <c r="D39" s="3" t="s">
        <v>30</v>
      </c>
    </row>
    <row r="40" ht="13.5">
      <c r="D40" s="3" t="s">
        <v>133</v>
      </c>
    </row>
    <row r="41" ht="13.5">
      <c r="D41" s="3" t="s">
        <v>39</v>
      </c>
    </row>
    <row r="42" ht="7.5" customHeight="1"/>
    <row r="43" ht="13.5">
      <c r="D43" s="3" t="s">
        <v>141</v>
      </c>
    </row>
    <row r="44" ht="7.5" customHeight="1">
      <c r="D44" s="70"/>
    </row>
    <row r="45" spans="2:13" s="1" customFormat="1" ht="13.5">
      <c r="B45" s="66" t="s">
        <v>23</v>
      </c>
      <c r="C45" s="66"/>
      <c r="D45" s="3" t="s">
        <v>42</v>
      </c>
      <c r="E45" s="3"/>
      <c r="F45" s="3"/>
      <c r="G45" s="3"/>
      <c r="H45" s="3"/>
      <c r="I45" s="3"/>
      <c r="J45" s="3"/>
      <c r="K45" s="3"/>
      <c r="L45" s="3"/>
      <c r="M45" s="3"/>
    </row>
    <row r="46" spans="2:13" s="1" customFormat="1" ht="7.5" customHeight="1">
      <c r="B46" s="64"/>
      <c r="C46" s="64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>
      <c r="B47" s="66" t="s">
        <v>20</v>
      </c>
      <c r="C47" s="66"/>
      <c r="D47" s="67" t="s">
        <v>137</v>
      </c>
      <c r="E47" s="68"/>
      <c r="F47" s="68"/>
      <c r="G47" s="68"/>
      <c r="H47" s="68"/>
      <c r="I47" s="68"/>
      <c r="J47" s="68"/>
      <c r="K47" s="68"/>
      <c r="L47" s="68"/>
      <c r="M47" s="68"/>
    </row>
    <row r="48" spans="2:13" ht="7.5" customHeight="1">
      <c r="B48" s="67"/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68"/>
    </row>
    <row r="49" spans="2:13" ht="13.5">
      <c r="B49" s="66" t="s">
        <v>5</v>
      </c>
      <c r="C49" s="66"/>
      <c r="D49" s="67" t="s">
        <v>40</v>
      </c>
      <c r="E49" s="68"/>
      <c r="F49" s="68"/>
      <c r="G49" s="68"/>
      <c r="H49" s="68"/>
      <c r="I49" s="68"/>
      <c r="J49" s="68"/>
      <c r="K49" s="68"/>
      <c r="L49" s="68"/>
      <c r="M49" s="68"/>
    </row>
    <row r="50" spans="2:14" s="1" customFormat="1" ht="7.5" customHeight="1">
      <c r="B50" s="67"/>
      <c r="C50" s="67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/>
    </row>
    <row r="51" spans="2:13" s="1" customFormat="1" ht="13.5">
      <c r="B51" s="66" t="s">
        <v>7</v>
      </c>
      <c r="C51" s="66"/>
      <c r="D51" s="67" t="s">
        <v>6</v>
      </c>
      <c r="E51" s="68"/>
      <c r="F51" s="68"/>
      <c r="G51" s="68"/>
      <c r="H51" s="68"/>
      <c r="I51" s="68"/>
      <c r="J51" s="68"/>
      <c r="K51" s="68"/>
      <c r="L51" s="68"/>
      <c r="M51" s="68"/>
    </row>
    <row r="52" spans="2:13" s="1" customFormat="1" ht="7.5" customHeight="1">
      <c r="B52" s="67"/>
      <c r="C52" s="67"/>
      <c r="D52" s="67"/>
      <c r="E52" s="68"/>
      <c r="F52" s="68"/>
      <c r="G52" s="68"/>
      <c r="H52" s="68"/>
      <c r="I52" s="68"/>
      <c r="J52" s="68"/>
      <c r="K52" s="68"/>
      <c r="L52" s="68"/>
      <c r="M52" s="68"/>
    </row>
    <row r="53" spans="2:13" s="1" customFormat="1" ht="13.5">
      <c r="B53" s="66" t="s">
        <v>8</v>
      </c>
      <c r="C53" s="66"/>
      <c r="D53" s="67" t="s">
        <v>41</v>
      </c>
      <c r="E53" s="68"/>
      <c r="F53" s="68"/>
      <c r="G53" s="68"/>
      <c r="H53" s="68"/>
      <c r="I53" s="68"/>
      <c r="J53" s="68"/>
      <c r="K53" s="68"/>
      <c r="L53" s="68"/>
      <c r="M53" s="68"/>
    </row>
    <row r="54" spans="2:13" ht="13.5">
      <c r="B54" s="67"/>
      <c r="C54" s="67"/>
      <c r="D54" s="67" t="s">
        <v>9</v>
      </c>
      <c r="E54" s="68"/>
      <c r="F54" s="68"/>
      <c r="G54" s="68"/>
      <c r="H54" s="68"/>
      <c r="I54" s="68"/>
      <c r="J54" s="68"/>
      <c r="K54" s="68"/>
      <c r="L54" s="68"/>
      <c r="M54" s="68"/>
    </row>
    <row r="55" ht="7.5" customHeight="1"/>
    <row r="56" spans="2:4" ht="13.5">
      <c r="B56" s="71" t="s">
        <v>43</v>
      </c>
      <c r="C56" s="71"/>
      <c r="D56" s="3" t="s">
        <v>135</v>
      </c>
    </row>
    <row r="60" ht="18" customHeight="1"/>
  </sheetData>
  <sheetProtection/>
  <mergeCells count="10">
    <mergeCell ref="K1:M1"/>
    <mergeCell ref="K2:M2"/>
    <mergeCell ref="K3:M3"/>
    <mergeCell ref="B7:M7"/>
    <mergeCell ref="B6:M6"/>
    <mergeCell ref="D24:M24"/>
    <mergeCell ref="B10:M10"/>
    <mergeCell ref="B8:M8"/>
    <mergeCell ref="B9:M9"/>
    <mergeCell ref="B5:M5"/>
  </mergeCells>
  <printOptions/>
  <pageMargins left="0.75" right="0.68" top="1" bottom="1" header="0.512" footer="0.512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4.625" style="0" customWidth="1"/>
    <col min="2" max="2" width="10.625" style="64" customWidth="1"/>
    <col min="3" max="4" width="8.625" style="3" customWidth="1"/>
    <col min="5" max="6" width="10.625" style="3" customWidth="1"/>
    <col min="7" max="7" width="2.625" style="3" customWidth="1"/>
    <col min="8" max="8" width="10.625" style="3" customWidth="1"/>
    <col min="9" max="10" width="8.625" style="3" customWidth="1"/>
    <col min="11" max="12" width="10.625" style="3" customWidth="1"/>
    <col min="13" max="13" width="4.625" style="0" customWidth="1"/>
  </cols>
  <sheetData>
    <row r="1" ht="14.25" thickBot="1"/>
    <row r="2" spans="1:15" ht="36" customHeight="1" thickBot="1" thickTop="1">
      <c r="A2" s="3"/>
      <c r="B2" s="117" t="s">
        <v>110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"/>
      <c r="N2" s="5"/>
      <c r="O2" s="3"/>
    </row>
    <row r="3" spans="2:12" s="2" customFormat="1" ht="15" customHeight="1" thickBot="1" thickTop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30" customHeight="1" thickBot="1" thickTop="1">
      <c r="A4" s="3"/>
      <c r="B4" s="136" t="s">
        <v>112</v>
      </c>
      <c r="C4" s="136"/>
      <c r="D4" s="136"/>
      <c r="E4" s="136"/>
      <c r="F4" s="136"/>
      <c r="G4" s="80"/>
      <c r="H4" s="136" t="s">
        <v>111</v>
      </c>
      <c r="I4" s="136"/>
      <c r="J4" s="136"/>
      <c r="K4" s="136"/>
      <c r="L4" s="136"/>
      <c r="M4" s="5"/>
      <c r="N4" s="5"/>
      <c r="O4" s="3"/>
    </row>
    <row r="5" spans="2:12" s="2" customFormat="1" ht="15" customHeight="1" thickBot="1" thickTop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s="2" customFormat="1" ht="39" customHeight="1" thickBot="1">
      <c r="B6" s="85" t="s">
        <v>25</v>
      </c>
      <c r="C6" s="118" t="s">
        <v>10</v>
      </c>
      <c r="D6" s="119"/>
      <c r="E6" s="130" t="s">
        <v>24</v>
      </c>
      <c r="F6" s="131"/>
      <c r="G6" s="79"/>
      <c r="H6" s="90" t="s">
        <v>25</v>
      </c>
      <c r="I6" s="118" t="s">
        <v>10</v>
      </c>
      <c r="J6" s="119"/>
      <c r="K6" s="130" t="s">
        <v>24</v>
      </c>
      <c r="L6" s="131"/>
    </row>
    <row r="7" spans="2:12" s="2" customFormat="1" ht="39" customHeight="1">
      <c r="B7" s="84">
        <v>1</v>
      </c>
      <c r="C7" s="120" t="s">
        <v>79</v>
      </c>
      <c r="D7" s="121"/>
      <c r="E7" s="132" t="s">
        <v>101</v>
      </c>
      <c r="F7" s="133"/>
      <c r="G7" s="77"/>
      <c r="H7" s="89">
        <v>1</v>
      </c>
      <c r="I7" s="120" t="s">
        <v>119</v>
      </c>
      <c r="J7" s="121"/>
      <c r="K7" s="132" t="s">
        <v>104</v>
      </c>
      <c r="L7" s="133"/>
    </row>
    <row r="8" spans="2:12" s="2" customFormat="1" ht="39" customHeight="1">
      <c r="B8" s="81">
        <v>2</v>
      </c>
      <c r="C8" s="122" t="s">
        <v>79</v>
      </c>
      <c r="D8" s="123"/>
      <c r="E8" s="124" t="s">
        <v>113</v>
      </c>
      <c r="F8" s="125"/>
      <c r="G8" s="77"/>
      <c r="H8" s="86">
        <v>2</v>
      </c>
      <c r="I8" s="122" t="s">
        <v>120</v>
      </c>
      <c r="J8" s="123"/>
      <c r="K8" s="134" t="s">
        <v>105</v>
      </c>
      <c r="L8" s="135"/>
    </row>
    <row r="9" spans="2:12" s="2" customFormat="1" ht="39" customHeight="1">
      <c r="B9" s="81">
        <v>3</v>
      </c>
      <c r="C9" s="122" t="s">
        <v>79</v>
      </c>
      <c r="D9" s="123"/>
      <c r="E9" s="124" t="s">
        <v>114</v>
      </c>
      <c r="F9" s="125"/>
      <c r="G9" s="77"/>
      <c r="H9" s="86">
        <v>3</v>
      </c>
      <c r="I9" s="122" t="s">
        <v>121</v>
      </c>
      <c r="J9" s="123"/>
      <c r="K9" s="115" t="s">
        <v>101</v>
      </c>
      <c r="L9" s="116"/>
    </row>
    <row r="10" spans="2:12" ht="39" customHeight="1">
      <c r="B10" s="82">
        <v>4</v>
      </c>
      <c r="C10" s="122" t="s">
        <v>117</v>
      </c>
      <c r="D10" s="123"/>
      <c r="E10" s="124" t="s">
        <v>118</v>
      </c>
      <c r="F10" s="125"/>
      <c r="G10" s="77"/>
      <c r="H10" s="87">
        <v>4</v>
      </c>
      <c r="I10" s="122" t="s">
        <v>121</v>
      </c>
      <c r="J10" s="123"/>
      <c r="K10" s="115" t="s">
        <v>122</v>
      </c>
      <c r="L10" s="116"/>
    </row>
    <row r="11" spans="2:12" ht="39" customHeight="1">
      <c r="B11" s="82">
        <v>5</v>
      </c>
      <c r="C11" s="122" t="s">
        <v>115</v>
      </c>
      <c r="D11" s="123"/>
      <c r="E11" s="115" t="s">
        <v>116</v>
      </c>
      <c r="F11" s="116"/>
      <c r="G11" s="78"/>
      <c r="H11" s="87">
        <v>5</v>
      </c>
      <c r="I11" s="122" t="s">
        <v>123</v>
      </c>
      <c r="J11" s="123"/>
      <c r="K11" s="115" t="s">
        <v>124</v>
      </c>
      <c r="L11" s="116"/>
    </row>
    <row r="12" spans="2:12" ht="39" customHeight="1" thickBot="1">
      <c r="B12" s="83">
        <v>6</v>
      </c>
      <c r="C12" s="126" t="s">
        <v>21</v>
      </c>
      <c r="D12" s="127"/>
      <c r="E12" s="128" t="s">
        <v>102</v>
      </c>
      <c r="F12" s="129"/>
      <c r="G12" s="78"/>
      <c r="H12" s="88">
        <v>6</v>
      </c>
      <c r="I12" s="126" t="s">
        <v>21</v>
      </c>
      <c r="J12" s="127"/>
      <c r="K12" s="128" t="s">
        <v>125</v>
      </c>
      <c r="L12" s="129"/>
    </row>
  </sheetData>
  <sheetProtection/>
  <mergeCells count="31">
    <mergeCell ref="E7:F7"/>
    <mergeCell ref="E8:F8"/>
    <mergeCell ref="E9:F9"/>
    <mergeCell ref="E11:F11"/>
    <mergeCell ref="E12:F12"/>
    <mergeCell ref="K11:L11"/>
    <mergeCell ref="I9:J9"/>
    <mergeCell ref="I10:J10"/>
    <mergeCell ref="I11:J11"/>
    <mergeCell ref="C12:D12"/>
    <mergeCell ref="C9:D9"/>
    <mergeCell ref="C10:D10"/>
    <mergeCell ref="C11:D11"/>
    <mergeCell ref="I12:J12"/>
    <mergeCell ref="K12:L12"/>
    <mergeCell ref="K6:L6"/>
    <mergeCell ref="K7:L7"/>
    <mergeCell ref="K8:L8"/>
    <mergeCell ref="I6:J6"/>
    <mergeCell ref="I7:J7"/>
    <mergeCell ref="I8:J8"/>
    <mergeCell ref="K9:L9"/>
    <mergeCell ref="K10:L10"/>
    <mergeCell ref="B2:L2"/>
    <mergeCell ref="C6:D6"/>
    <mergeCell ref="C7:D7"/>
    <mergeCell ref="C8:D8"/>
    <mergeCell ref="E10:F10"/>
    <mergeCell ref="H4:L4"/>
    <mergeCell ref="B4:F4"/>
    <mergeCell ref="E6:F6"/>
  </mergeCells>
  <printOptions/>
  <pageMargins left="0.1968503937007874" right="0.15748031496062992" top="0.78" bottom="0.1968503937007874" header="1.03" footer="0.2755905511811024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9"/>
  <sheetViews>
    <sheetView zoomScalePageLayoutView="0" workbookViewId="0" topLeftCell="A64">
      <selection activeCell="B21" sqref="B21"/>
    </sheetView>
  </sheetViews>
  <sheetFormatPr defaultColWidth="9.00390625" defaultRowHeight="13.5"/>
  <cols>
    <col min="1" max="1" width="2.625" style="40" customWidth="1"/>
    <col min="2" max="6" width="5.00390625" style="39" customWidth="1"/>
    <col min="7" max="7" width="5.00390625" style="59" customWidth="1"/>
    <col min="8" max="8" width="5.00390625" style="39" customWidth="1"/>
    <col min="9" max="13" width="5.00390625" style="60" customWidth="1"/>
    <col min="14" max="14" width="5.00390625" style="39" customWidth="1"/>
    <col min="15" max="15" width="5.00390625" style="59" customWidth="1"/>
    <col min="16" max="16" width="5.00390625" style="39" customWidth="1"/>
    <col min="17" max="17" width="5.00390625" style="60" customWidth="1"/>
    <col min="18" max="18" width="5.00390625" style="39" customWidth="1"/>
    <col min="19" max="19" width="5.00390625" style="59" customWidth="1"/>
    <col min="20" max="20" width="5.00390625" style="39" customWidth="1"/>
    <col min="21" max="25" width="5.00390625" style="60" customWidth="1"/>
    <col min="26" max="27" width="5.00390625" style="39" customWidth="1"/>
    <col min="28" max="31" width="5.00390625" style="39" hidden="1" customWidth="1"/>
    <col min="32" max="35" width="5.00390625" style="39" customWidth="1"/>
    <col min="36" max="36" width="2.625" style="39" customWidth="1"/>
    <col min="37" max="37" width="3.625" style="40" customWidth="1"/>
    <col min="38" max="41" width="5.125" style="40" hidden="1" customWidth="1"/>
    <col min="42" max="42" width="1.875" style="40" hidden="1" customWidth="1"/>
    <col min="43" max="43" width="4.25390625" style="40" hidden="1" customWidth="1"/>
    <col min="44" max="44" width="7.75390625" style="40" hidden="1" customWidth="1"/>
    <col min="45" max="16384" width="9.00390625" style="40" customWidth="1"/>
  </cols>
  <sheetData>
    <row r="1" spans="1:36" s="8" customFormat="1" ht="7.5" customHeight="1" thickBo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2:36" ht="38.25" customHeight="1" thickBot="1" thickTop="1">
      <c r="B2" s="166" t="s">
        <v>109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3"/>
    </row>
    <row r="3" spans="1:36" s="8" customFormat="1" ht="7.5" customHeight="1" thickTop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5" ht="17.25">
      <c r="A4" s="10"/>
      <c r="B4" s="167" t="s">
        <v>86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</row>
    <row r="5" spans="1:36" s="8" customFormat="1" ht="12" customHeight="1" thickBo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8" customFormat="1" ht="27" customHeight="1" thickBot="1" thickTop="1">
      <c r="A6" s="6"/>
      <c r="B6" s="168" t="s">
        <v>96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6"/>
    </row>
    <row r="7" spans="1:36" s="8" customFormat="1" ht="7.5" customHeight="1" thickTop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36" s="11" customFormat="1" ht="15" customHeight="1">
      <c r="B8" s="141" t="s">
        <v>107</v>
      </c>
      <c r="C8" s="141"/>
      <c r="D8" s="141"/>
      <c r="E8" s="141"/>
      <c r="F8" s="12"/>
      <c r="G8" s="13"/>
      <c r="H8" s="12"/>
      <c r="I8" s="14"/>
      <c r="J8" s="14"/>
      <c r="K8" s="14"/>
      <c r="L8" s="14"/>
      <c r="M8" s="14"/>
      <c r="N8" s="12"/>
      <c r="O8" s="13"/>
      <c r="P8" s="12"/>
      <c r="Q8" s="14"/>
      <c r="R8" s="12"/>
      <c r="S8" s="13"/>
      <c r="T8" s="12"/>
      <c r="U8" s="14"/>
      <c r="V8" s="14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2"/>
    </row>
    <row r="9" spans="2:36" s="11" customFormat="1" ht="7.5" customHeight="1" thickBot="1">
      <c r="B9" s="12"/>
      <c r="C9" s="12"/>
      <c r="D9" s="12"/>
      <c r="E9" s="15"/>
      <c r="F9" s="12"/>
      <c r="G9" s="13"/>
      <c r="H9" s="12"/>
      <c r="I9" s="14"/>
      <c r="J9" s="14"/>
      <c r="K9" s="14"/>
      <c r="L9" s="14"/>
      <c r="M9" s="14"/>
      <c r="N9" s="12"/>
      <c r="O9" s="13"/>
      <c r="P9" s="12"/>
      <c r="Q9" s="14"/>
      <c r="R9" s="12"/>
      <c r="S9" s="13"/>
      <c r="T9" s="12"/>
      <c r="U9" s="14"/>
      <c r="V9" s="14"/>
      <c r="W9" s="14"/>
      <c r="X9" s="14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3"/>
      <c r="AJ9" s="12"/>
    </row>
    <row r="10" spans="2:41" s="16" customFormat="1" ht="22.5" customHeight="1" thickTop="1">
      <c r="B10" s="169"/>
      <c r="C10" s="170"/>
      <c r="D10" s="171"/>
      <c r="E10" s="171"/>
      <c r="F10" s="182" t="str">
        <f>B11</f>
        <v>Ｐａｚｄｕｒｏ　Ｕ１１</v>
      </c>
      <c r="G10" s="183"/>
      <c r="H10" s="183"/>
      <c r="I10" s="184"/>
      <c r="J10" s="185" t="str">
        <f>B12</f>
        <v>神野ＳＣ</v>
      </c>
      <c r="K10" s="183"/>
      <c r="L10" s="183"/>
      <c r="M10" s="184"/>
      <c r="N10" s="185" t="str">
        <f>B13</f>
        <v>センアーノ神戸</v>
      </c>
      <c r="O10" s="183"/>
      <c r="P10" s="183"/>
      <c r="Q10" s="183"/>
      <c r="R10" s="186" t="s">
        <v>44</v>
      </c>
      <c r="S10" s="187"/>
      <c r="T10" s="188" t="s">
        <v>45</v>
      </c>
      <c r="U10" s="187"/>
      <c r="V10" s="188" t="s">
        <v>46</v>
      </c>
      <c r="W10" s="189"/>
      <c r="X10" s="18"/>
      <c r="Y10" s="18"/>
      <c r="Z10" s="18"/>
      <c r="AA10" s="18"/>
      <c r="AB10" s="17" t="s">
        <v>47</v>
      </c>
      <c r="AC10" s="17" t="s">
        <v>48</v>
      </c>
      <c r="AD10" s="19" t="s">
        <v>49</v>
      </c>
      <c r="AE10" s="19" t="s">
        <v>50</v>
      </c>
      <c r="AF10" s="18"/>
      <c r="AG10" s="18"/>
      <c r="AH10" s="18"/>
      <c r="AI10" s="18"/>
      <c r="AJ10" s="18"/>
      <c r="AL10" s="16" t="s">
        <v>44</v>
      </c>
      <c r="AM10" s="16" t="s">
        <v>51</v>
      </c>
      <c r="AN10" s="16" t="s">
        <v>49</v>
      </c>
      <c r="AO10" s="16" t="s">
        <v>52</v>
      </c>
    </row>
    <row r="11" spans="2:44" s="16" customFormat="1" ht="22.5" customHeight="1">
      <c r="B11" s="192" t="s">
        <v>97</v>
      </c>
      <c r="C11" s="193"/>
      <c r="D11" s="194"/>
      <c r="E11" s="194"/>
      <c r="F11" s="195"/>
      <c r="G11" s="196"/>
      <c r="H11" s="196"/>
      <c r="I11" s="197"/>
      <c r="J11" s="20">
        <f>IF(K11="","",IF(K11&gt;M11,"○",IF(K11&lt;M11,"●","△")))</f>
      </c>
      <c r="K11" s="21"/>
      <c r="L11" s="22" t="s">
        <v>53</v>
      </c>
      <c r="M11" s="23"/>
      <c r="N11" s="20">
        <f>IF(O11="","",IF(O11&gt;Q11,"○",IF(O11&lt;Q11,"●","△")))</f>
      </c>
      <c r="O11" s="21"/>
      <c r="P11" s="22" t="s">
        <v>53</v>
      </c>
      <c r="Q11" s="24"/>
      <c r="R11" s="198">
        <f>IF(J11="","",AB11*3+AC11*1)</f>
      </c>
      <c r="S11" s="199"/>
      <c r="T11" s="178">
        <f>IF(R11="","",AD11-AE11)</f>
      </c>
      <c r="U11" s="179"/>
      <c r="V11" s="180">
        <f>IF(R11="","",RANK(AO11,$AO$11:$AO$13,1))</f>
      </c>
      <c r="W11" s="181"/>
      <c r="X11" s="18"/>
      <c r="Y11" s="18"/>
      <c r="Z11" s="18"/>
      <c r="AA11" s="18"/>
      <c r="AB11" s="25">
        <f>COUNTIF(F11:Q11,"○")</f>
        <v>0</v>
      </c>
      <c r="AC11" s="25">
        <f>COUNTIF(F11:Q11,"△")</f>
        <v>0</v>
      </c>
      <c r="AD11" s="26">
        <f>K11+O11</f>
        <v>0</v>
      </c>
      <c r="AE11" s="26">
        <f>M11+Q11</f>
        <v>0</v>
      </c>
      <c r="AF11" s="18"/>
      <c r="AG11" s="18"/>
      <c r="AH11" s="18"/>
      <c r="AI11" s="18"/>
      <c r="AJ11" s="18"/>
      <c r="AL11" s="16" t="e">
        <f>100*RANK(R11,$R$11:$R$13,0)</f>
        <v>#VALUE!</v>
      </c>
      <c r="AM11" s="16" t="e">
        <f>10*RANK(T11,$T$11:$T$13,0)</f>
        <v>#VALUE!</v>
      </c>
      <c r="AN11" s="16" t="e">
        <f>1*RANK(AD11,$AD$11:$AD$13,0)</f>
        <v>#VALUE!</v>
      </c>
      <c r="AO11" s="16" t="e">
        <f>SUM(AL11:AN11)</f>
        <v>#VALUE!</v>
      </c>
      <c r="AQ11" s="16">
        <f>V11</f>
      </c>
      <c r="AR11" s="16" t="str">
        <f>B11</f>
        <v>Ｐａｚｄｕｒｏ　Ｕ１１</v>
      </c>
    </row>
    <row r="12" spans="2:44" s="16" customFormat="1" ht="22.5" customHeight="1">
      <c r="B12" s="192" t="s">
        <v>98</v>
      </c>
      <c r="C12" s="193"/>
      <c r="D12" s="194"/>
      <c r="E12" s="194"/>
      <c r="F12" s="27">
        <f>IF(J11="","",IF(G12&gt;I12,"○",IF(G12&lt;I12,"●","△")))</f>
      </c>
      <c r="G12" s="28">
        <f>IF(M11="","",M11)</f>
      </c>
      <c r="H12" s="22" t="s">
        <v>53</v>
      </c>
      <c r="I12" s="29">
        <f>IF(K11="","",K11)</f>
      </c>
      <c r="J12" s="200"/>
      <c r="K12" s="196"/>
      <c r="L12" s="196"/>
      <c r="M12" s="197"/>
      <c r="N12" s="20">
        <f>IF(O12="","",IF(O12&gt;Q12,"○",IF(O12&lt;Q12,"●","△")))</f>
      </c>
      <c r="O12" s="21"/>
      <c r="P12" s="22" t="s">
        <v>53</v>
      </c>
      <c r="Q12" s="24"/>
      <c r="R12" s="198">
        <f>IF(F12="","",AB12*3+AC12*1)</f>
      </c>
      <c r="S12" s="199"/>
      <c r="T12" s="178">
        <f>IF(R12="","",AD12-AE12)</f>
      </c>
      <c r="U12" s="179"/>
      <c r="V12" s="180">
        <f>IF(R12="","",RANK(AO12,$AO$11:$AO$13,1))</f>
      </c>
      <c r="W12" s="181"/>
      <c r="X12" s="18"/>
      <c r="Y12" s="18"/>
      <c r="Z12" s="18"/>
      <c r="AA12" s="18"/>
      <c r="AB12" s="25">
        <f>COUNTIF(F12:Q12,"○")</f>
        <v>0</v>
      </c>
      <c r="AC12" s="25">
        <f>COUNTIF(F12:Q12,"△")</f>
        <v>0</v>
      </c>
      <c r="AD12" s="26" t="e">
        <f>G12+O12</f>
        <v>#VALUE!</v>
      </c>
      <c r="AE12" s="26" t="e">
        <f>I12+Q12</f>
        <v>#VALUE!</v>
      </c>
      <c r="AF12" s="18"/>
      <c r="AG12" s="18"/>
      <c r="AH12" s="18"/>
      <c r="AI12" s="18"/>
      <c r="AJ12" s="18"/>
      <c r="AL12" s="16" t="e">
        <f>100*RANK(R12,$R$11:$R$13,0)</f>
        <v>#VALUE!</v>
      </c>
      <c r="AM12" s="16" t="e">
        <f>10*RANK(T12,$T$11:$T$13,0)</f>
        <v>#VALUE!</v>
      </c>
      <c r="AN12" s="16" t="e">
        <f>1*RANK(AD12,$AD$11:$AD$13,0)</f>
        <v>#VALUE!</v>
      </c>
      <c r="AO12" s="16" t="e">
        <f>SUM(AL12:AN12)</f>
        <v>#VALUE!</v>
      </c>
      <c r="AQ12" s="16">
        <f>V12</f>
      </c>
      <c r="AR12" s="16" t="str">
        <f>B12</f>
        <v>神野ＳＣ</v>
      </c>
    </row>
    <row r="13" spans="2:44" s="16" customFormat="1" ht="22.5" customHeight="1" thickBot="1">
      <c r="B13" s="201" t="s">
        <v>102</v>
      </c>
      <c r="C13" s="202"/>
      <c r="D13" s="203"/>
      <c r="E13" s="203"/>
      <c r="F13" s="30">
        <f>IF(N11="","",IF(G13&gt;I13,"○",IF(G13&lt;I13,"●","△")))</f>
      </c>
      <c r="G13" s="31">
        <f>IF(Q11="","",Q11)</f>
      </c>
      <c r="H13" s="32" t="s">
        <v>53</v>
      </c>
      <c r="I13" s="33">
        <f>IF(O11="","",O11)</f>
      </c>
      <c r="J13" s="34">
        <f>IF(N12="","",IF(K13&gt;M13,"○",IF(K13&lt;M13,"●","△")))</f>
      </c>
      <c r="K13" s="31">
        <f>IF(Q12="","",Q12)</f>
      </c>
      <c r="L13" s="32" t="s">
        <v>53</v>
      </c>
      <c r="M13" s="33">
        <f>IF(O12="","",O12)</f>
      </c>
      <c r="N13" s="204"/>
      <c r="O13" s="205"/>
      <c r="P13" s="205"/>
      <c r="Q13" s="205"/>
      <c r="R13" s="206">
        <f>IF(F13="","",AB13*3+AC13*1)</f>
      </c>
      <c r="S13" s="207"/>
      <c r="T13" s="208">
        <f>IF(R13="","",AD13-AE13)</f>
      </c>
      <c r="U13" s="209"/>
      <c r="V13" s="190">
        <f>IF(R13="","",RANK(AO13,$AO$11:$AO$13,1))</f>
      </c>
      <c r="W13" s="191"/>
      <c r="X13" s="18"/>
      <c r="Y13" s="18"/>
      <c r="Z13" s="18"/>
      <c r="AA13" s="18"/>
      <c r="AB13" s="35">
        <f>COUNTIF(F13:Q13,"○")</f>
        <v>0</v>
      </c>
      <c r="AC13" s="35">
        <f>COUNTIF(F13:Q13,"△")</f>
        <v>0</v>
      </c>
      <c r="AD13" s="36" t="e">
        <f>G13+K13</f>
        <v>#VALUE!</v>
      </c>
      <c r="AE13" s="36" t="e">
        <f>I13+M13</f>
        <v>#VALUE!</v>
      </c>
      <c r="AF13" s="18"/>
      <c r="AG13" s="18"/>
      <c r="AH13" s="18"/>
      <c r="AI13" s="18"/>
      <c r="AJ13" s="18"/>
      <c r="AL13" s="16" t="e">
        <f>100*RANK(R13,$R$11:$R$13,0)</f>
        <v>#VALUE!</v>
      </c>
      <c r="AM13" s="16" t="e">
        <f>10*RANK(T13,$T$11:$T$13,0)</f>
        <v>#VALUE!</v>
      </c>
      <c r="AN13" s="16" t="e">
        <f>1*RANK(AD13,$AD$11:$AD$13,0)</f>
        <v>#VALUE!</v>
      </c>
      <c r="AO13" s="16" t="e">
        <f>SUM(AL13:AN13)</f>
        <v>#VALUE!</v>
      </c>
      <c r="AQ13" s="16">
        <f>V13</f>
      </c>
      <c r="AR13" s="16" t="str">
        <f>B13</f>
        <v>センアーノ神戸</v>
      </c>
    </row>
    <row r="14" spans="2:43" s="11" customFormat="1" ht="7.5" customHeight="1" thickTop="1">
      <c r="B14" s="12"/>
      <c r="C14" s="12"/>
      <c r="D14" s="12"/>
      <c r="E14" s="15"/>
      <c r="F14" s="12"/>
      <c r="G14" s="13"/>
      <c r="H14" s="12"/>
      <c r="I14" s="14"/>
      <c r="J14" s="14"/>
      <c r="K14" s="14"/>
      <c r="L14" s="14"/>
      <c r="M14" s="14"/>
      <c r="N14" s="12"/>
      <c r="O14" s="13"/>
      <c r="P14" s="12"/>
      <c r="Q14" s="14"/>
      <c r="R14" s="12"/>
      <c r="S14" s="13"/>
      <c r="T14" s="14"/>
      <c r="U14" s="14"/>
      <c r="V14" s="12"/>
      <c r="W14" s="12"/>
      <c r="X14" s="12"/>
      <c r="Y14" s="12"/>
      <c r="Z14" s="12"/>
      <c r="AA14" s="12"/>
      <c r="AB14" s="12"/>
      <c r="AC14" s="14"/>
      <c r="AD14" s="14"/>
      <c r="AE14" s="14"/>
      <c r="AF14" s="12"/>
      <c r="AG14" s="12"/>
      <c r="AH14" s="12"/>
      <c r="AI14" s="12"/>
      <c r="AJ14" s="12"/>
      <c r="AQ14" s="37"/>
    </row>
    <row r="15" spans="2:43" s="11" customFormat="1" ht="15" customHeight="1">
      <c r="B15" s="141" t="s">
        <v>107</v>
      </c>
      <c r="C15" s="141"/>
      <c r="D15" s="141"/>
      <c r="E15" s="141"/>
      <c r="F15" s="12"/>
      <c r="G15" s="13"/>
      <c r="H15" s="12"/>
      <c r="I15" s="14"/>
      <c r="J15" s="14"/>
      <c r="K15" s="14"/>
      <c r="L15" s="14"/>
      <c r="M15" s="14"/>
      <c r="N15" s="12"/>
      <c r="O15" s="13"/>
      <c r="P15" s="12"/>
      <c r="Q15" s="14"/>
      <c r="R15" s="12"/>
      <c r="S15" s="13"/>
      <c r="T15" s="14"/>
      <c r="U15" s="14"/>
      <c r="V15" s="12"/>
      <c r="W15" s="12"/>
      <c r="X15" s="12"/>
      <c r="Y15" s="12"/>
      <c r="Z15" s="12"/>
      <c r="AA15" s="12"/>
      <c r="AB15" s="12"/>
      <c r="AC15" s="14"/>
      <c r="AD15" s="14"/>
      <c r="AE15" s="14"/>
      <c r="AF15" s="12"/>
      <c r="AG15" s="12"/>
      <c r="AH15" s="12"/>
      <c r="AI15" s="12"/>
      <c r="AJ15" s="12"/>
      <c r="AQ15" s="37"/>
    </row>
    <row r="16" spans="2:43" s="11" customFormat="1" ht="7.5" customHeight="1" thickBot="1">
      <c r="B16" s="12"/>
      <c r="C16" s="12"/>
      <c r="D16" s="12"/>
      <c r="E16" s="15"/>
      <c r="F16" s="12"/>
      <c r="G16" s="13"/>
      <c r="H16" s="12"/>
      <c r="I16" s="14"/>
      <c r="J16" s="14"/>
      <c r="K16" s="14"/>
      <c r="L16" s="14"/>
      <c r="M16" s="14"/>
      <c r="N16" s="12"/>
      <c r="O16" s="13"/>
      <c r="P16" s="12"/>
      <c r="Q16" s="14"/>
      <c r="R16" s="12"/>
      <c r="S16" s="13"/>
      <c r="T16" s="14"/>
      <c r="U16" s="14"/>
      <c r="V16" s="12"/>
      <c r="W16" s="12"/>
      <c r="X16" s="12"/>
      <c r="Y16" s="12"/>
      <c r="Z16" s="12"/>
      <c r="AA16" s="12"/>
      <c r="AB16" s="12"/>
      <c r="AC16" s="14"/>
      <c r="AD16" s="14"/>
      <c r="AE16" s="14"/>
      <c r="AF16" s="12"/>
      <c r="AG16" s="12"/>
      <c r="AH16" s="12"/>
      <c r="AI16" s="12"/>
      <c r="AJ16" s="12"/>
      <c r="AQ16" s="37"/>
    </row>
    <row r="17" spans="2:41" s="16" customFormat="1" ht="22.5" customHeight="1" thickTop="1">
      <c r="B17" s="169"/>
      <c r="C17" s="170"/>
      <c r="D17" s="171"/>
      <c r="E17" s="171"/>
      <c r="F17" s="182" t="str">
        <f>B18</f>
        <v>Ｐａｚｄｕｒｏ　Ｕ１０</v>
      </c>
      <c r="G17" s="183"/>
      <c r="H17" s="183"/>
      <c r="I17" s="184"/>
      <c r="J17" s="185" t="str">
        <f>B19</f>
        <v>ＦＣ淀川</v>
      </c>
      <c r="K17" s="183"/>
      <c r="L17" s="183"/>
      <c r="M17" s="184"/>
      <c r="N17" s="185" t="str">
        <f>B20</f>
        <v>Ｍセリオ</v>
      </c>
      <c r="O17" s="183"/>
      <c r="P17" s="183"/>
      <c r="Q17" s="183"/>
      <c r="R17" s="186" t="s">
        <v>44</v>
      </c>
      <c r="S17" s="187"/>
      <c r="T17" s="188" t="s">
        <v>45</v>
      </c>
      <c r="U17" s="187"/>
      <c r="V17" s="188" t="s">
        <v>46</v>
      </c>
      <c r="W17" s="189"/>
      <c r="X17" s="18"/>
      <c r="Y17" s="18"/>
      <c r="Z17" s="18"/>
      <c r="AA17" s="18"/>
      <c r="AB17" s="17" t="s">
        <v>47</v>
      </c>
      <c r="AC17" s="17" t="s">
        <v>48</v>
      </c>
      <c r="AD17" s="19" t="s">
        <v>49</v>
      </c>
      <c r="AE17" s="19" t="s">
        <v>50</v>
      </c>
      <c r="AF17" s="18"/>
      <c r="AG17" s="18"/>
      <c r="AH17" s="18"/>
      <c r="AI17" s="18"/>
      <c r="AJ17" s="18"/>
      <c r="AL17" s="16" t="s">
        <v>44</v>
      </c>
      <c r="AM17" s="16" t="s">
        <v>51</v>
      </c>
      <c r="AN17" s="16" t="s">
        <v>49</v>
      </c>
      <c r="AO17" s="16" t="s">
        <v>52</v>
      </c>
    </row>
    <row r="18" spans="2:44" s="16" customFormat="1" ht="22.5" customHeight="1">
      <c r="B18" s="192" t="s">
        <v>100</v>
      </c>
      <c r="C18" s="193"/>
      <c r="D18" s="194"/>
      <c r="E18" s="194"/>
      <c r="F18" s="195"/>
      <c r="G18" s="196"/>
      <c r="H18" s="196"/>
      <c r="I18" s="197"/>
      <c r="J18" s="20">
        <f>IF(K18="","",IF(K18&gt;M18,"○",IF(K18&lt;M18,"●","△")))</f>
      </c>
      <c r="K18" s="21"/>
      <c r="L18" s="22" t="s">
        <v>53</v>
      </c>
      <c r="M18" s="23"/>
      <c r="N18" s="20">
        <f>IF(O18="","",IF(O18&gt;Q18,"○",IF(O18&lt;Q18,"●","△")))</f>
      </c>
      <c r="O18" s="21"/>
      <c r="P18" s="22" t="s">
        <v>53</v>
      </c>
      <c r="Q18" s="24"/>
      <c r="R18" s="198">
        <f>IF(J18="","",AB18*3+AC18*1)</f>
      </c>
      <c r="S18" s="199"/>
      <c r="T18" s="178">
        <f>IF(R18="","",AD18-AE18)</f>
      </c>
      <c r="U18" s="179"/>
      <c r="V18" s="180">
        <f>IF(R18="","",RANK(AO18,$AO$18:$AO$20,1))</f>
      </c>
      <c r="W18" s="181"/>
      <c r="X18" s="18"/>
      <c r="Y18" s="18"/>
      <c r="Z18" s="18"/>
      <c r="AA18" s="18"/>
      <c r="AB18" s="25">
        <f>COUNTIF(F18:Q18,"○")</f>
        <v>0</v>
      </c>
      <c r="AC18" s="25">
        <f>COUNTIF(F18:Q18,"△")</f>
        <v>0</v>
      </c>
      <c r="AD18" s="26">
        <f>K18+O18</f>
        <v>0</v>
      </c>
      <c r="AE18" s="26">
        <f>M18+Q18</f>
        <v>0</v>
      </c>
      <c r="AF18" s="18"/>
      <c r="AG18" s="18"/>
      <c r="AH18" s="18"/>
      <c r="AI18" s="18"/>
      <c r="AJ18" s="18"/>
      <c r="AL18" s="16" t="e">
        <f>100*RANK(R18,$R$18:$R$20,0)</f>
        <v>#VALUE!</v>
      </c>
      <c r="AM18" s="16" t="e">
        <f>10*RANK(T18,$T$18:$T$20,0)</f>
        <v>#VALUE!</v>
      </c>
      <c r="AN18" s="16" t="e">
        <f>1*RANK(AD18,$AD$18:$AD$20,0)</f>
        <v>#VALUE!</v>
      </c>
      <c r="AO18" s="16" t="e">
        <f>SUM(AL18:AN18)</f>
        <v>#VALUE!</v>
      </c>
      <c r="AQ18" s="16">
        <f>V18</f>
      </c>
      <c r="AR18" s="16" t="str">
        <f>B18</f>
        <v>Ｐａｚｄｕｒｏ　Ｕ１０</v>
      </c>
    </row>
    <row r="19" spans="2:44" s="16" customFormat="1" ht="22.5" customHeight="1">
      <c r="B19" s="192" t="s">
        <v>101</v>
      </c>
      <c r="C19" s="193"/>
      <c r="D19" s="194"/>
      <c r="E19" s="194"/>
      <c r="F19" s="27">
        <f>IF(J18="","",IF(G19&gt;I19,"○",IF(G19&lt;I19,"●","△")))</f>
      </c>
      <c r="G19" s="28">
        <f>IF(M18="","",M18)</f>
      </c>
      <c r="H19" s="22" t="s">
        <v>53</v>
      </c>
      <c r="I19" s="29">
        <f>IF(K18="","",K18)</f>
      </c>
      <c r="J19" s="200"/>
      <c r="K19" s="196"/>
      <c r="L19" s="196"/>
      <c r="M19" s="197"/>
      <c r="N19" s="20">
        <f>IF(O19="","",IF(O19&gt;Q19,"○",IF(O19&lt;Q19,"●","△")))</f>
      </c>
      <c r="O19" s="21"/>
      <c r="P19" s="22" t="s">
        <v>53</v>
      </c>
      <c r="Q19" s="24"/>
      <c r="R19" s="198">
        <f>IF(F19="","",AB19*3+AC19*1)</f>
      </c>
      <c r="S19" s="199"/>
      <c r="T19" s="178">
        <f>IF(R19="","",AD19-AE19)</f>
      </c>
      <c r="U19" s="179"/>
      <c r="V19" s="180">
        <f>IF(R19="","",RANK(AO19,$AO$18:$AO$20,1))</f>
      </c>
      <c r="W19" s="181"/>
      <c r="X19" s="18"/>
      <c r="Y19" s="18"/>
      <c r="Z19" s="18"/>
      <c r="AA19" s="18"/>
      <c r="AB19" s="25">
        <f>COUNTIF(F19:Q19,"○")</f>
        <v>0</v>
      </c>
      <c r="AC19" s="25">
        <f>COUNTIF(F19:Q19,"△")</f>
        <v>0</v>
      </c>
      <c r="AD19" s="26" t="e">
        <f>G19+O19</f>
        <v>#VALUE!</v>
      </c>
      <c r="AE19" s="26" t="e">
        <f>I19+Q19</f>
        <v>#VALUE!</v>
      </c>
      <c r="AF19" s="18"/>
      <c r="AG19" s="18"/>
      <c r="AH19" s="18"/>
      <c r="AI19" s="18"/>
      <c r="AJ19" s="18"/>
      <c r="AL19" s="16" t="e">
        <f>100*RANK(R19,$R$18:$R$20,0)</f>
        <v>#VALUE!</v>
      </c>
      <c r="AM19" s="16" t="e">
        <f>10*RANK(T19,$T$18:$T$20,0)</f>
        <v>#VALUE!</v>
      </c>
      <c r="AN19" s="16" t="e">
        <f>1*RANK(AD19,$AD$18:$AD$20,0)</f>
        <v>#VALUE!</v>
      </c>
      <c r="AO19" s="16" t="e">
        <f>SUM(AL19:AN19)</f>
        <v>#VALUE!</v>
      </c>
      <c r="AQ19" s="16">
        <f>V19</f>
      </c>
      <c r="AR19" s="16" t="str">
        <f>B19</f>
        <v>ＦＣ淀川</v>
      </c>
    </row>
    <row r="20" spans="2:44" s="16" customFormat="1" ht="22.5" customHeight="1" thickBot="1">
      <c r="B20" s="201" t="s">
        <v>99</v>
      </c>
      <c r="C20" s="202"/>
      <c r="D20" s="203"/>
      <c r="E20" s="203"/>
      <c r="F20" s="30">
        <f>IF(N18="","",IF(G20&gt;I20,"○",IF(G20&lt;I20,"●","△")))</f>
      </c>
      <c r="G20" s="31">
        <f>IF(Q18="","",Q18)</f>
      </c>
      <c r="H20" s="32" t="s">
        <v>53</v>
      </c>
      <c r="I20" s="33">
        <f>IF(O18="","",O18)</f>
      </c>
      <c r="J20" s="34">
        <f>IF(N19="","",IF(K20&gt;M20,"○",IF(K20&lt;M20,"●","△")))</f>
      </c>
      <c r="K20" s="31">
        <f>IF(Q19="","",Q19)</f>
      </c>
      <c r="L20" s="32" t="s">
        <v>53</v>
      </c>
      <c r="M20" s="33">
        <f>IF(O19="","",O19)</f>
      </c>
      <c r="N20" s="204"/>
      <c r="O20" s="205"/>
      <c r="P20" s="205"/>
      <c r="Q20" s="205"/>
      <c r="R20" s="206">
        <f>IF(F20="","",AB20*3+AC20*1)</f>
      </c>
      <c r="S20" s="207"/>
      <c r="T20" s="208">
        <f>IF(R20="","",AD20-AE20)</f>
      </c>
      <c r="U20" s="209"/>
      <c r="V20" s="190">
        <f>IF(R20="","",RANK(AO20,$AO$18:$AO$20,1))</f>
      </c>
      <c r="W20" s="191"/>
      <c r="X20" s="18"/>
      <c r="Y20" s="18"/>
      <c r="Z20" s="18"/>
      <c r="AA20" s="18"/>
      <c r="AB20" s="35">
        <f>COUNTIF(F20:Q20,"○")</f>
        <v>0</v>
      </c>
      <c r="AC20" s="35">
        <f>COUNTIF(F20:Q20,"△")</f>
        <v>0</v>
      </c>
      <c r="AD20" s="36" t="e">
        <f>G20+K20</f>
        <v>#VALUE!</v>
      </c>
      <c r="AE20" s="36" t="e">
        <f>I20+M20</f>
        <v>#VALUE!</v>
      </c>
      <c r="AF20" s="18"/>
      <c r="AG20" s="18"/>
      <c r="AH20" s="18"/>
      <c r="AI20" s="18"/>
      <c r="AJ20" s="18"/>
      <c r="AL20" s="16" t="e">
        <f>100*RANK(R20,$R$18:$R$20,0)</f>
        <v>#VALUE!</v>
      </c>
      <c r="AM20" s="16" t="e">
        <f>10*RANK(T20,$T$18:$T$20,0)</f>
        <v>#VALUE!</v>
      </c>
      <c r="AN20" s="16" t="e">
        <f>1*RANK(AD20,$AD$18:$AD$20,0)</f>
        <v>#VALUE!</v>
      </c>
      <c r="AO20" s="16" t="e">
        <f>SUM(AL20:AN20)</f>
        <v>#VALUE!</v>
      </c>
      <c r="AQ20" s="16">
        <f>V20</f>
      </c>
      <c r="AR20" s="16" t="str">
        <f>B20</f>
        <v>Ｍセリオ</v>
      </c>
    </row>
    <row r="21" spans="2:36" s="11" customFormat="1" ht="7.5" customHeight="1" thickTop="1">
      <c r="B21" s="12"/>
      <c r="C21" s="12"/>
      <c r="D21" s="12"/>
      <c r="E21" s="15"/>
      <c r="F21" s="12"/>
      <c r="G21" s="13"/>
      <c r="H21" s="12"/>
      <c r="I21" s="14"/>
      <c r="J21" s="14"/>
      <c r="K21" s="14"/>
      <c r="L21" s="14"/>
      <c r="M21" s="14"/>
      <c r="N21" s="12"/>
      <c r="O21" s="13"/>
      <c r="P21" s="12"/>
      <c r="Q21" s="14"/>
      <c r="R21" s="12"/>
      <c r="S21" s="13"/>
      <c r="T21" s="12"/>
      <c r="U21" s="14"/>
      <c r="V21" s="14"/>
      <c r="W21" s="14"/>
      <c r="X21" s="14"/>
      <c r="Y21" s="14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2"/>
    </row>
    <row r="22" spans="2:36" s="11" customFormat="1" ht="15" customHeight="1">
      <c r="B22" s="141" t="s">
        <v>71</v>
      </c>
      <c r="C22" s="141"/>
      <c r="D22" s="141"/>
      <c r="E22" s="141"/>
      <c r="F22" s="141"/>
      <c r="G22" s="141"/>
      <c r="H22" s="12"/>
      <c r="I22" s="14"/>
      <c r="J22" s="14"/>
      <c r="K22" s="14"/>
      <c r="L22" s="14"/>
      <c r="M22" s="14"/>
      <c r="N22" s="12"/>
      <c r="O22" s="13"/>
      <c r="P22" s="12"/>
      <c r="Q22" s="14"/>
      <c r="R22" s="12"/>
      <c r="S22" s="13"/>
      <c r="T22" s="12"/>
      <c r="U22" s="14"/>
      <c r="V22" s="14"/>
      <c r="W22" s="14"/>
      <c r="X22" s="14"/>
      <c r="Y22" s="14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2"/>
    </row>
    <row r="23" spans="2:36" s="11" customFormat="1" ht="7.5" customHeight="1" thickBo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2"/>
      <c r="O23" s="13"/>
      <c r="P23" s="12"/>
      <c r="Q23" s="14"/>
      <c r="R23" s="12"/>
      <c r="S23" s="13"/>
      <c r="T23" s="1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2"/>
    </row>
    <row r="24" spans="2:36" s="11" customFormat="1" ht="21.75" customHeight="1">
      <c r="B24" s="163" t="s">
        <v>54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72"/>
      <c r="O24" s="73"/>
      <c r="P24" s="165" t="s">
        <v>55</v>
      </c>
      <c r="Q24" s="165"/>
      <c r="R24" s="72"/>
      <c r="S24" s="73"/>
      <c r="T24" s="164" t="s">
        <v>56</v>
      </c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212"/>
      <c r="AJ24" s="12"/>
    </row>
    <row r="25" spans="2:36" s="11" customFormat="1" ht="21.75" customHeight="1">
      <c r="B25" s="213" t="s">
        <v>57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41"/>
      <c r="O25" s="74"/>
      <c r="P25" s="214" t="s">
        <v>55</v>
      </c>
      <c r="Q25" s="214"/>
      <c r="R25" s="41"/>
      <c r="S25" s="74"/>
      <c r="T25" s="175" t="s">
        <v>58</v>
      </c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6"/>
      <c r="AJ25" s="12"/>
    </row>
    <row r="26" spans="2:36" s="11" customFormat="1" ht="21.75" customHeight="1" thickBot="1">
      <c r="B26" s="177" t="s">
        <v>59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75"/>
      <c r="O26" s="76"/>
      <c r="P26" s="215" t="s">
        <v>55</v>
      </c>
      <c r="Q26" s="215"/>
      <c r="R26" s="75"/>
      <c r="S26" s="76"/>
      <c r="T26" s="161" t="s">
        <v>60</v>
      </c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2"/>
    </row>
    <row r="27" spans="2:36" s="11" customFormat="1" ht="7.5" customHeight="1">
      <c r="B27" s="12"/>
      <c r="C27" s="12"/>
      <c r="D27" s="12"/>
      <c r="E27" s="15"/>
      <c r="F27" s="12"/>
      <c r="G27" s="13"/>
      <c r="H27" s="12"/>
      <c r="I27" s="14"/>
      <c r="J27" s="14"/>
      <c r="K27" s="14"/>
      <c r="L27" s="14"/>
      <c r="M27" s="14"/>
      <c r="N27" s="12"/>
      <c r="O27" s="13"/>
      <c r="P27" s="12"/>
      <c r="Q27" s="14"/>
      <c r="R27" s="12"/>
      <c r="S27" s="13"/>
      <c r="T27" s="12"/>
      <c r="U27" s="14"/>
      <c r="V27" s="14"/>
      <c r="W27" s="14"/>
      <c r="X27" s="14"/>
      <c r="Y27" s="14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12"/>
    </row>
    <row r="28" spans="1:36" s="8" customFormat="1" ht="12" customHeight="1" thickBo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8" customFormat="1" ht="27" customHeight="1" thickBot="1" thickTop="1">
      <c r="A29" s="6"/>
      <c r="B29" s="168" t="s">
        <v>95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6"/>
    </row>
    <row r="30" spans="1:36" s="8" customFormat="1" ht="7.5" customHeight="1" thickTop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2:36" s="11" customFormat="1" ht="15" customHeight="1">
      <c r="B31" s="141" t="s">
        <v>107</v>
      </c>
      <c r="C31" s="141"/>
      <c r="D31" s="141"/>
      <c r="E31" s="141"/>
      <c r="F31" s="12"/>
      <c r="G31" s="13"/>
      <c r="H31" s="12"/>
      <c r="I31" s="14"/>
      <c r="J31" s="14"/>
      <c r="K31" s="14"/>
      <c r="L31" s="14"/>
      <c r="M31" s="14"/>
      <c r="N31" s="12"/>
      <c r="O31" s="13"/>
      <c r="P31" s="12"/>
      <c r="Q31" s="14"/>
      <c r="R31" s="12"/>
      <c r="S31" s="13"/>
      <c r="T31" s="12"/>
      <c r="U31" s="14"/>
      <c r="V31" s="14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12"/>
    </row>
    <row r="32" spans="2:36" s="11" customFormat="1" ht="7.5" customHeight="1" thickBot="1">
      <c r="B32" s="12"/>
      <c r="C32" s="12"/>
      <c r="D32" s="12"/>
      <c r="E32" s="15"/>
      <c r="F32" s="12"/>
      <c r="G32" s="13"/>
      <c r="H32" s="12"/>
      <c r="I32" s="14"/>
      <c r="J32" s="14"/>
      <c r="K32" s="14"/>
      <c r="L32" s="14"/>
      <c r="M32" s="14"/>
      <c r="N32" s="12"/>
      <c r="O32" s="13"/>
      <c r="P32" s="12"/>
      <c r="Q32" s="14"/>
      <c r="R32" s="12"/>
      <c r="S32" s="13"/>
      <c r="T32" s="12"/>
      <c r="U32" s="14"/>
      <c r="V32" s="14"/>
      <c r="W32" s="14"/>
      <c r="X32" s="14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3"/>
      <c r="AJ32" s="12"/>
    </row>
    <row r="33" spans="2:41" s="16" customFormat="1" ht="22.5" customHeight="1" thickTop="1">
      <c r="B33" s="169"/>
      <c r="C33" s="170"/>
      <c r="D33" s="171"/>
      <c r="E33" s="171"/>
      <c r="F33" s="182" t="str">
        <f>B34</f>
        <v>Ｐａｚｄｕｒｏ</v>
      </c>
      <c r="G33" s="183"/>
      <c r="H33" s="183"/>
      <c r="I33" s="184"/>
      <c r="J33" s="185" t="str">
        <f>B35</f>
        <v>京都養徳ＳＣ</v>
      </c>
      <c r="K33" s="183"/>
      <c r="L33" s="183"/>
      <c r="M33" s="184"/>
      <c r="N33" s="185" t="str">
        <f>B36</f>
        <v>フェリスオンダ</v>
      </c>
      <c r="O33" s="183"/>
      <c r="P33" s="183"/>
      <c r="Q33" s="183"/>
      <c r="R33" s="186" t="s">
        <v>44</v>
      </c>
      <c r="S33" s="187"/>
      <c r="T33" s="188" t="s">
        <v>45</v>
      </c>
      <c r="U33" s="187"/>
      <c r="V33" s="188" t="s">
        <v>46</v>
      </c>
      <c r="W33" s="189"/>
      <c r="X33" s="18"/>
      <c r="Y33" s="18"/>
      <c r="Z33" s="18"/>
      <c r="AA33" s="18"/>
      <c r="AB33" s="17" t="s">
        <v>47</v>
      </c>
      <c r="AC33" s="17" t="s">
        <v>48</v>
      </c>
      <c r="AD33" s="19" t="s">
        <v>49</v>
      </c>
      <c r="AE33" s="19" t="s">
        <v>50</v>
      </c>
      <c r="AF33" s="18"/>
      <c r="AG33" s="18"/>
      <c r="AH33" s="18"/>
      <c r="AI33" s="18"/>
      <c r="AJ33" s="18"/>
      <c r="AL33" s="16" t="s">
        <v>44</v>
      </c>
      <c r="AM33" s="16" t="s">
        <v>51</v>
      </c>
      <c r="AN33" s="16" t="s">
        <v>49</v>
      </c>
      <c r="AO33" s="16" t="s">
        <v>52</v>
      </c>
    </row>
    <row r="34" spans="2:44" s="16" customFormat="1" ht="22.5" customHeight="1">
      <c r="B34" s="192" t="s">
        <v>103</v>
      </c>
      <c r="C34" s="193"/>
      <c r="D34" s="194"/>
      <c r="E34" s="194"/>
      <c r="F34" s="195"/>
      <c r="G34" s="196"/>
      <c r="H34" s="196"/>
      <c r="I34" s="197"/>
      <c r="J34" s="20">
        <f>IF(K34="","",IF(K34&gt;M34,"○",IF(K34&lt;M34,"●","△")))</f>
      </c>
      <c r="K34" s="21"/>
      <c r="L34" s="22" t="s">
        <v>53</v>
      </c>
      <c r="M34" s="23"/>
      <c r="N34" s="20">
        <f>IF(O34="","",IF(O34&gt;Q34,"○",IF(O34&lt;Q34,"●","△")))</f>
      </c>
      <c r="O34" s="21"/>
      <c r="P34" s="22" t="s">
        <v>53</v>
      </c>
      <c r="Q34" s="24"/>
      <c r="R34" s="198">
        <f>IF(J34="","",AB34*3+AC34*1)</f>
      </c>
      <c r="S34" s="199"/>
      <c r="T34" s="178">
        <f>IF(R34="","",AD34-AE34)</f>
      </c>
      <c r="U34" s="179"/>
      <c r="V34" s="180">
        <f>IF(R34="","",RANK(AO34,$AO$11:$AO$13,1))</f>
      </c>
      <c r="W34" s="181"/>
      <c r="X34" s="18"/>
      <c r="Y34" s="18"/>
      <c r="Z34" s="18"/>
      <c r="AA34" s="18"/>
      <c r="AB34" s="25">
        <f>COUNTIF(F34:Q34,"○")</f>
        <v>0</v>
      </c>
      <c r="AC34" s="25">
        <f>COUNTIF(F34:Q34,"△")</f>
        <v>0</v>
      </c>
      <c r="AD34" s="26">
        <f>K34+O34</f>
        <v>0</v>
      </c>
      <c r="AE34" s="26">
        <f>M34+Q34</f>
        <v>0</v>
      </c>
      <c r="AF34" s="18"/>
      <c r="AG34" s="18"/>
      <c r="AH34" s="18"/>
      <c r="AI34" s="18"/>
      <c r="AJ34" s="18"/>
      <c r="AL34" s="16" t="e">
        <f>100*RANK(R34,$R$11:$R$13,0)</f>
        <v>#VALUE!</v>
      </c>
      <c r="AM34" s="16" t="e">
        <f>10*RANK(T34,$T$11:$T$13,0)</f>
        <v>#VALUE!</v>
      </c>
      <c r="AN34" s="16" t="e">
        <f>1*RANK(AD34,$AD$11:$AD$13,0)</f>
        <v>#VALUE!</v>
      </c>
      <c r="AO34" s="16" t="e">
        <f>SUM(AL34:AN34)</f>
        <v>#VALUE!</v>
      </c>
      <c r="AQ34" s="16">
        <f>V34</f>
      </c>
      <c r="AR34" s="16" t="str">
        <f>B34</f>
        <v>Ｐａｚｄｕｒｏ</v>
      </c>
    </row>
    <row r="35" spans="2:44" s="16" customFormat="1" ht="22.5" customHeight="1">
      <c r="B35" s="192" t="s">
        <v>104</v>
      </c>
      <c r="C35" s="193"/>
      <c r="D35" s="194"/>
      <c r="E35" s="194"/>
      <c r="F35" s="27">
        <f>IF(J34="","",IF(G35&gt;I35,"○",IF(G35&lt;I35,"●","△")))</f>
      </c>
      <c r="G35" s="28">
        <f>IF(M34="","",M34)</f>
      </c>
      <c r="H35" s="22" t="s">
        <v>53</v>
      </c>
      <c r="I35" s="29">
        <f>IF(K34="","",K34)</f>
      </c>
      <c r="J35" s="200"/>
      <c r="K35" s="196"/>
      <c r="L35" s="196"/>
      <c r="M35" s="197"/>
      <c r="N35" s="20">
        <f>IF(O35="","",IF(O35&gt;Q35,"○",IF(O35&lt;Q35,"●","△")))</f>
      </c>
      <c r="O35" s="21"/>
      <c r="P35" s="22" t="s">
        <v>53</v>
      </c>
      <c r="Q35" s="24"/>
      <c r="R35" s="198">
        <f>IF(F35="","",AB35*3+AC35*1)</f>
      </c>
      <c r="S35" s="199"/>
      <c r="T35" s="178">
        <f>IF(R35="","",AD35-AE35)</f>
      </c>
      <c r="U35" s="179"/>
      <c r="V35" s="180">
        <f>IF(R35="","",RANK(AO35,$AO$11:$AO$13,1))</f>
      </c>
      <c r="W35" s="181"/>
      <c r="X35" s="18"/>
      <c r="Y35" s="18"/>
      <c r="Z35" s="18"/>
      <c r="AA35" s="18"/>
      <c r="AB35" s="25">
        <f>COUNTIF(F35:Q35,"○")</f>
        <v>0</v>
      </c>
      <c r="AC35" s="25">
        <f>COUNTIF(F35:Q35,"△")</f>
        <v>0</v>
      </c>
      <c r="AD35" s="26" t="e">
        <f>G35+O35</f>
        <v>#VALUE!</v>
      </c>
      <c r="AE35" s="26" t="e">
        <f>I35+Q35</f>
        <v>#VALUE!</v>
      </c>
      <c r="AF35" s="18"/>
      <c r="AG35" s="18"/>
      <c r="AH35" s="18"/>
      <c r="AI35" s="18"/>
      <c r="AJ35" s="18"/>
      <c r="AL35" s="16" t="e">
        <f>100*RANK(R35,$R$11:$R$13,0)</f>
        <v>#VALUE!</v>
      </c>
      <c r="AM35" s="16" t="e">
        <f>10*RANK(T35,$T$11:$T$13,0)</f>
        <v>#VALUE!</v>
      </c>
      <c r="AN35" s="16" t="e">
        <f>1*RANK(AD35,$AD$11:$AD$13,0)</f>
        <v>#VALUE!</v>
      </c>
      <c r="AO35" s="16" t="e">
        <f>SUM(AL35:AN35)</f>
        <v>#VALUE!</v>
      </c>
      <c r="AQ35" s="16">
        <f>V35</f>
      </c>
      <c r="AR35" s="16" t="str">
        <f>B35</f>
        <v>京都養徳ＳＣ</v>
      </c>
    </row>
    <row r="36" spans="2:44" s="16" customFormat="1" ht="22.5" customHeight="1" thickBot="1">
      <c r="B36" s="201" t="s">
        <v>106</v>
      </c>
      <c r="C36" s="202"/>
      <c r="D36" s="203"/>
      <c r="E36" s="203"/>
      <c r="F36" s="30">
        <f>IF(N34="","",IF(G36&gt;I36,"○",IF(G36&lt;I36,"●","△")))</f>
      </c>
      <c r="G36" s="31">
        <f>IF(Q34="","",Q34)</f>
      </c>
      <c r="H36" s="32" t="s">
        <v>53</v>
      </c>
      <c r="I36" s="33">
        <f>IF(O34="","",O34)</f>
      </c>
      <c r="J36" s="34">
        <f>IF(N35="","",IF(K36&gt;M36,"○",IF(K36&lt;M36,"●","△")))</f>
      </c>
      <c r="K36" s="31">
        <f>IF(Q35="","",Q35)</f>
      </c>
      <c r="L36" s="32" t="s">
        <v>53</v>
      </c>
      <c r="M36" s="33">
        <f>IF(O35="","",O35)</f>
      </c>
      <c r="N36" s="204"/>
      <c r="O36" s="205"/>
      <c r="P36" s="205"/>
      <c r="Q36" s="205"/>
      <c r="R36" s="206">
        <f>IF(F36="","",AB36*3+AC36*1)</f>
      </c>
      <c r="S36" s="207"/>
      <c r="T36" s="208">
        <f>IF(R36="","",AD36-AE36)</f>
      </c>
      <c r="U36" s="209"/>
      <c r="V36" s="190">
        <f>IF(R36="","",RANK(AO36,$AO$11:$AO$13,1))</f>
      </c>
      <c r="W36" s="191"/>
      <c r="X36" s="18"/>
      <c r="Y36" s="18"/>
      <c r="Z36" s="18"/>
      <c r="AA36" s="18"/>
      <c r="AB36" s="35">
        <f>COUNTIF(F36:Q36,"○")</f>
        <v>0</v>
      </c>
      <c r="AC36" s="35">
        <f>COUNTIF(F36:Q36,"△")</f>
        <v>0</v>
      </c>
      <c r="AD36" s="36" t="e">
        <f>G36+K36</f>
        <v>#VALUE!</v>
      </c>
      <c r="AE36" s="36" t="e">
        <f>I36+M36</f>
        <v>#VALUE!</v>
      </c>
      <c r="AF36" s="18"/>
      <c r="AG36" s="18"/>
      <c r="AH36" s="18"/>
      <c r="AI36" s="18"/>
      <c r="AJ36" s="18"/>
      <c r="AL36" s="16" t="e">
        <f>100*RANK(R36,$R$11:$R$13,0)</f>
        <v>#VALUE!</v>
      </c>
      <c r="AM36" s="16" t="e">
        <f>10*RANK(T36,$T$11:$T$13,0)</f>
        <v>#VALUE!</v>
      </c>
      <c r="AN36" s="16" t="e">
        <f>1*RANK(AD36,$AD$11:$AD$13,0)</f>
        <v>#VALUE!</v>
      </c>
      <c r="AO36" s="16" t="e">
        <f>SUM(AL36:AN36)</f>
        <v>#VALUE!</v>
      </c>
      <c r="AQ36" s="16">
        <f>V36</f>
      </c>
      <c r="AR36" s="16" t="str">
        <f>B36</f>
        <v>フェリスオンダ</v>
      </c>
    </row>
    <row r="37" spans="2:43" s="11" customFormat="1" ht="7.5" customHeight="1" thickTop="1">
      <c r="B37" s="12"/>
      <c r="C37" s="12"/>
      <c r="D37" s="12"/>
      <c r="E37" s="15"/>
      <c r="F37" s="12"/>
      <c r="G37" s="13"/>
      <c r="H37" s="12"/>
      <c r="I37" s="14"/>
      <c r="J37" s="14"/>
      <c r="K37" s="14"/>
      <c r="L37" s="14"/>
      <c r="M37" s="14"/>
      <c r="N37" s="12"/>
      <c r="O37" s="13"/>
      <c r="P37" s="12"/>
      <c r="Q37" s="14"/>
      <c r="R37" s="12"/>
      <c r="S37" s="13"/>
      <c r="T37" s="14"/>
      <c r="U37" s="14"/>
      <c r="V37" s="12"/>
      <c r="W37" s="12"/>
      <c r="X37" s="12"/>
      <c r="Y37" s="12"/>
      <c r="Z37" s="12"/>
      <c r="AA37" s="12"/>
      <c r="AB37" s="12"/>
      <c r="AC37" s="14"/>
      <c r="AD37" s="14"/>
      <c r="AE37" s="14"/>
      <c r="AF37" s="12"/>
      <c r="AG37" s="12"/>
      <c r="AH37" s="12"/>
      <c r="AI37" s="12"/>
      <c r="AJ37" s="12"/>
      <c r="AQ37" s="37"/>
    </row>
    <row r="38" spans="2:43" s="11" customFormat="1" ht="15" customHeight="1">
      <c r="B38" s="141" t="s">
        <v>108</v>
      </c>
      <c r="C38" s="141"/>
      <c r="D38" s="141"/>
      <c r="E38" s="141"/>
      <c r="F38" s="12"/>
      <c r="G38" s="13"/>
      <c r="H38" s="12"/>
      <c r="I38" s="14"/>
      <c r="J38" s="14"/>
      <c r="K38" s="14"/>
      <c r="L38" s="14"/>
      <c r="M38" s="14"/>
      <c r="N38" s="12"/>
      <c r="O38" s="13"/>
      <c r="P38" s="12"/>
      <c r="Q38" s="14"/>
      <c r="R38" s="12"/>
      <c r="S38" s="13"/>
      <c r="T38" s="14"/>
      <c r="U38" s="14"/>
      <c r="V38" s="12"/>
      <c r="W38" s="12"/>
      <c r="X38" s="12"/>
      <c r="Y38" s="12"/>
      <c r="Z38" s="12"/>
      <c r="AA38" s="12"/>
      <c r="AB38" s="12"/>
      <c r="AC38" s="14"/>
      <c r="AD38" s="14"/>
      <c r="AE38" s="14"/>
      <c r="AF38" s="12"/>
      <c r="AG38" s="12"/>
      <c r="AH38" s="12"/>
      <c r="AI38" s="12"/>
      <c r="AJ38" s="12"/>
      <c r="AQ38" s="37"/>
    </row>
    <row r="39" spans="2:43" s="11" customFormat="1" ht="7.5" customHeight="1" thickBot="1">
      <c r="B39" s="12"/>
      <c r="C39" s="12"/>
      <c r="D39" s="12"/>
      <c r="E39" s="15"/>
      <c r="F39" s="12"/>
      <c r="G39" s="13"/>
      <c r="H39" s="12"/>
      <c r="I39" s="14"/>
      <c r="J39" s="14"/>
      <c r="K39" s="14"/>
      <c r="L39" s="14"/>
      <c r="M39" s="14"/>
      <c r="N39" s="12"/>
      <c r="O39" s="13"/>
      <c r="P39" s="12"/>
      <c r="Q39" s="14"/>
      <c r="R39" s="12"/>
      <c r="S39" s="13"/>
      <c r="T39" s="14"/>
      <c r="U39" s="14"/>
      <c r="V39" s="12"/>
      <c r="W39" s="12"/>
      <c r="X39" s="12"/>
      <c r="Y39" s="12"/>
      <c r="Z39" s="12"/>
      <c r="AA39" s="12"/>
      <c r="AB39" s="12"/>
      <c r="AC39" s="14"/>
      <c r="AD39" s="14"/>
      <c r="AE39" s="14"/>
      <c r="AF39" s="12"/>
      <c r="AG39" s="12"/>
      <c r="AH39" s="12"/>
      <c r="AI39" s="12"/>
      <c r="AJ39" s="12"/>
      <c r="AQ39" s="37"/>
    </row>
    <row r="40" spans="2:41" s="16" customFormat="1" ht="22.5" customHeight="1" thickTop="1">
      <c r="B40" s="169"/>
      <c r="C40" s="170"/>
      <c r="D40" s="171"/>
      <c r="E40" s="171"/>
      <c r="F40" s="182" t="str">
        <f>B41</f>
        <v>チャクラネスト奈良</v>
      </c>
      <c r="G40" s="183"/>
      <c r="H40" s="183"/>
      <c r="I40" s="184"/>
      <c r="J40" s="185" t="str">
        <f>B42</f>
        <v>ＦＣ淀川</v>
      </c>
      <c r="K40" s="183"/>
      <c r="L40" s="183"/>
      <c r="M40" s="184"/>
      <c r="N40" s="185" t="str">
        <f>B43</f>
        <v>センアーノ神戸</v>
      </c>
      <c r="O40" s="183"/>
      <c r="P40" s="183"/>
      <c r="Q40" s="183"/>
      <c r="R40" s="186" t="s">
        <v>44</v>
      </c>
      <c r="S40" s="187"/>
      <c r="T40" s="188" t="s">
        <v>45</v>
      </c>
      <c r="U40" s="187"/>
      <c r="V40" s="188" t="s">
        <v>46</v>
      </c>
      <c r="W40" s="189"/>
      <c r="X40" s="18"/>
      <c r="Y40" s="18"/>
      <c r="Z40" s="18"/>
      <c r="AA40" s="18"/>
      <c r="AB40" s="17" t="s">
        <v>47</v>
      </c>
      <c r="AC40" s="17" t="s">
        <v>48</v>
      </c>
      <c r="AD40" s="19" t="s">
        <v>49</v>
      </c>
      <c r="AE40" s="19" t="s">
        <v>50</v>
      </c>
      <c r="AF40" s="18"/>
      <c r="AG40" s="18"/>
      <c r="AH40" s="18"/>
      <c r="AI40" s="18"/>
      <c r="AJ40" s="18"/>
      <c r="AL40" s="16" t="s">
        <v>44</v>
      </c>
      <c r="AM40" s="16" t="s">
        <v>51</v>
      </c>
      <c r="AN40" s="16" t="s">
        <v>49</v>
      </c>
      <c r="AO40" s="16" t="s">
        <v>52</v>
      </c>
    </row>
    <row r="41" spans="2:44" s="16" customFormat="1" ht="22.5" customHeight="1">
      <c r="B41" s="192" t="s">
        <v>105</v>
      </c>
      <c r="C41" s="193"/>
      <c r="D41" s="194"/>
      <c r="E41" s="194"/>
      <c r="F41" s="195"/>
      <c r="G41" s="196"/>
      <c r="H41" s="196"/>
      <c r="I41" s="197"/>
      <c r="J41" s="20">
        <f>IF(K41="","",IF(K41&gt;M41,"○",IF(K41&lt;M41,"●","△")))</f>
      </c>
      <c r="K41" s="21"/>
      <c r="L41" s="22" t="s">
        <v>53</v>
      </c>
      <c r="M41" s="23"/>
      <c r="N41" s="20">
        <f>IF(O41="","",IF(O41&gt;Q41,"○",IF(O41&lt;Q41,"●","△")))</f>
      </c>
      <c r="O41" s="21"/>
      <c r="P41" s="22" t="s">
        <v>53</v>
      </c>
      <c r="Q41" s="24"/>
      <c r="R41" s="198">
        <f>IF(J41="","",AB41*3+AC41*1)</f>
      </c>
      <c r="S41" s="199"/>
      <c r="T41" s="178">
        <f>IF(R41="","",AD41-AE41)</f>
      </c>
      <c r="U41" s="179"/>
      <c r="V41" s="180">
        <f>IF(R41="","",RANK(AO41,$AO$18:$AO$20,1))</f>
      </c>
      <c r="W41" s="181"/>
      <c r="X41" s="18"/>
      <c r="Y41" s="18"/>
      <c r="Z41" s="18"/>
      <c r="AA41" s="18"/>
      <c r="AB41" s="25">
        <f>COUNTIF(F41:Q41,"○")</f>
        <v>0</v>
      </c>
      <c r="AC41" s="25">
        <f>COUNTIF(F41:Q41,"△")</f>
        <v>0</v>
      </c>
      <c r="AD41" s="26">
        <f>K41+O41</f>
        <v>0</v>
      </c>
      <c r="AE41" s="26">
        <f>M41+Q41</f>
        <v>0</v>
      </c>
      <c r="AF41" s="18"/>
      <c r="AG41" s="18"/>
      <c r="AH41" s="18"/>
      <c r="AI41" s="18"/>
      <c r="AJ41" s="18"/>
      <c r="AL41" s="16" t="e">
        <f>100*RANK(R41,$R$18:$R$20,0)</f>
        <v>#VALUE!</v>
      </c>
      <c r="AM41" s="16" t="e">
        <f>10*RANK(T41,$T$18:$T$20,0)</f>
        <v>#VALUE!</v>
      </c>
      <c r="AN41" s="16" t="e">
        <f>1*RANK(AD41,$AD$18:$AD$20,0)</f>
        <v>#VALUE!</v>
      </c>
      <c r="AO41" s="16" t="e">
        <f>SUM(AL41:AN41)</f>
        <v>#VALUE!</v>
      </c>
      <c r="AQ41" s="16">
        <f>V41</f>
      </c>
      <c r="AR41" s="16" t="str">
        <f>B41</f>
        <v>チャクラネスト奈良</v>
      </c>
    </row>
    <row r="42" spans="2:44" s="16" customFormat="1" ht="22.5" customHeight="1">
      <c r="B42" s="192" t="s">
        <v>101</v>
      </c>
      <c r="C42" s="193"/>
      <c r="D42" s="194"/>
      <c r="E42" s="194"/>
      <c r="F42" s="27">
        <f>IF(J41="","",IF(G42&gt;I42,"○",IF(G42&lt;I42,"●","△")))</f>
      </c>
      <c r="G42" s="28">
        <f>IF(M41="","",M41)</f>
      </c>
      <c r="H42" s="22" t="s">
        <v>53</v>
      </c>
      <c r="I42" s="29">
        <f>IF(K41="","",K41)</f>
      </c>
      <c r="J42" s="200"/>
      <c r="K42" s="196"/>
      <c r="L42" s="196"/>
      <c r="M42" s="197"/>
      <c r="N42" s="20">
        <f>IF(O42="","",IF(O42&gt;Q42,"○",IF(O42&lt;Q42,"●","△")))</f>
      </c>
      <c r="O42" s="21"/>
      <c r="P42" s="22" t="s">
        <v>53</v>
      </c>
      <c r="Q42" s="24"/>
      <c r="R42" s="198">
        <f>IF(F42="","",AB42*3+AC42*1)</f>
      </c>
      <c r="S42" s="199"/>
      <c r="T42" s="178">
        <f>IF(R42="","",AD42-AE42)</f>
      </c>
      <c r="U42" s="179"/>
      <c r="V42" s="180">
        <f>IF(R42="","",RANK(AO42,$AO$18:$AO$20,1))</f>
      </c>
      <c r="W42" s="181"/>
      <c r="X42" s="18"/>
      <c r="Y42" s="18"/>
      <c r="Z42" s="18"/>
      <c r="AA42" s="18"/>
      <c r="AB42" s="25">
        <f>COUNTIF(F42:Q42,"○")</f>
        <v>0</v>
      </c>
      <c r="AC42" s="25">
        <f>COUNTIF(F42:Q42,"△")</f>
        <v>0</v>
      </c>
      <c r="AD42" s="26" t="e">
        <f>G42+O42</f>
        <v>#VALUE!</v>
      </c>
      <c r="AE42" s="26" t="e">
        <f>I42+Q42</f>
        <v>#VALUE!</v>
      </c>
      <c r="AF42" s="18"/>
      <c r="AG42" s="18"/>
      <c r="AH42" s="18"/>
      <c r="AI42" s="18"/>
      <c r="AJ42" s="18"/>
      <c r="AL42" s="16" t="e">
        <f>100*RANK(R42,$R$18:$R$20,0)</f>
        <v>#VALUE!</v>
      </c>
      <c r="AM42" s="16" t="e">
        <f>10*RANK(T42,$T$18:$T$20,0)</f>
        <v>#VALUE!</v>
      </c>
      <c r="AN42" s="16" t="e">
        <f>1*RANK(AD42,$AD$18:$AD$20,0)</f>
        <v>#VALUE!</v>
      </c>
      <c r="AO42" s="16" t="e">
        <f>SUM(AL42:AN42)</f>
        <v>#VALUE!</v>
      </c>
      <c r="AQ42" s="16">
        <f>V42</f>
      </c>
      <c r="AR42" s="16" t="str">
        <f>B42</f>
        <v>ＦＣ淀川</v>
      </c>
    </row>
    <row r="43" spans="2:44" s="16" customFormat="1" ht="22.5" customHeight="1" thickBot="1">
      <c r="B43" s="201" t="s">
        <v>102</v>
      </c>
      <c r="C43" s="202"/>
      <c r="D43" s="203"/>
      <c r="E43" s="203"/>
      <c r="F43" s="30">
        <f>IF(N41="","",IF(G43&gt;I43,"○",IF(G43&lt;I43,"●","△")))</f>
      </c>
      <c r="G43" s="31">
        <f>IF(Q41="","",Q41)</f>
      </c>
      <c r="H43" s="32" t="s">
        <v>53</v>
      </c>
      <c r="I43" s="33">
        <f>IF(O41="","",O41)</f>
      </c>
      <c r="J43" s="34">
        <f>IF(N42="","",IF(K43&gt;M43,"○",IF(K43&lt;M43,"●","△")))</f>
      </c>
      <c r="K43" s="31">
        <f>IF(Q42="","",Q42)</f>
      </c>
      <c r="L43" s="32" t="s">
        <v>53</v>
      </c>
      <c r="M43" s="33">
        <f>IF(O42="","",O42)</f>
      </c>
      <c r="N43" s="204"/>
      <c r="O43" s="205"/>
      <c r="P43" s="205"/>
      <c r="Q43" s="205"/>
      <c r="R43" s="206">
        <f>IF(F43="","",AB43*3+AC43*1)</f>
      </c>
      <c r="S43" s="207"/>
      <c r="T43" s="208">
        <f>IF(R43="","",AD43-AE43)</f>
      </c>
      <c r="U43" s="209"/>
      <c r="V43" s="190">
        <f>IF(R43="","",RANK(AO43,$AO$18:$AO$20,1))</f>
      </c>
      <c r="W43" s="191"/>
      <c r="X43" s="18"/>
      <c r="Y43" s="18"/>
      <c r="Z43" s="18"/>
      <c r="AA43" s="18"/>
      <c r="AB43" s="35">
        <f>COUNTIF(F43:Q43,"○")</f>
        <v>0</v>
      </c>
      <c r="AC43" s="35">
        <f>COUNTIF(F43:Q43,"△")</f>
        <v>0</v>
      </c>
      <c r="AD43" s="36" t="e">
        <f>G43+K43</f>
        <v>#VALUE!</v>
      </c>
      <c r="AE43" s="36" t="e">
        <f>I43+M43</f>
        <v>#VALUE!</v>
      </c>
      <c r="AF43" s="18"/>
      <c r="AG43" s="18"/>
      <c r="AH43" s="18"/>
      <c r="AI43" s="18"/>
      <c r="AJ43" s="18"/>
      <c r="AL43" s="16" t="e">
        <f>100*RANK(R43,$R$18:$R$20,0)</f>
        <v>#VALUE!</v>
      </c>
      <c r="AM43" s="16" t="e">
        <f>10*RANK(T43,$T$18:$T$20,0)</f>
        <v>#VALUE!</v>
      </c>
      <c r="AN43" s="16" t="e">
        <f>1*RANK(AD43,$AD$18:$AD$20,0)</f>
        <v>#VALUE!</v>
      </c>
      <c r="AO43" s="16" t="e">
        <f>SUM(AL43:AN43)</f>
        <v>#VALUE!</v>
      </c>
      <c r="AQ43" s="16">
        <f>V43</f>
      </c>
      <c r="AR43" s="16" t="str">
        <f>B43</f>
        <v>センアーノ神戸</v>
      </c>
    </row>
    <row r="44" spans="2:36" s="11" customFormat="1" ht="7.5" customHeight="1" thickTop="1">
      <c r="B44" s="12"/>
      <c r="C44" s="12"/>
      <c r="D44" s="12"/>
      <c r="E44" s="15"/>
      <c r="F44" s="12"/>
      <c r="G44" s="13"/>
      <c r="H44" s="12"/>
      <c r="I44" s="14"/>
      <c r="J44" s="14"/>
      <c r="K44" s="14"/>
      <c r="L44" s="14"/>
      <c r="M44" s="14"/>
      <c r="N44" s="12"/>
      <c r="O44" s="13"/>
      <c r="P44" s="12"/>
      <c r="Q44" s="14"/>
      <c r="R44" s="12"/>
      <c r="S44" s="13"/>
      <c r="T44" s="12"/>
      <c r="U44" s="14"/>
      <c r="V44" s="14"/>
      <c r="W44" s="14"/>
      <c r="X44" s="14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3"/>
      <c r="AJ44" s="12"/>
    </row>
    <row r="45" spans="2:36" s="11" customFormat="1" ht="15" customHeight="1">
      <c r="B45" s="141" t="s">
        <v>71</v>
      </c>
      <c r="C45" s="141"/>
      <c r="D45" s="141"/>
      <c r="E45" s="141"/>
      <c r="F45" s="141"/>
      <c r="G45" s="141"/>
      <c r="H45" s="12"/>
      <c r="I45" s="14"/>
      <c r="J45" s="14"/>
      <c r="K45" s="14"/>
      <c r="L45" s="14"/>
      <c r="M45" s="14"/>
      <c r="N45" s="12"/>
      <c r="O45" s="13"/>
      <c r="P45" s="12"/>
      <c r="Q45" s="14"/>
      <c r="R45" s="12"/>
      <c r="S45" s="13"/>
      <c r="T45" s="12"/>
      <c r="U45" s="14"/>
      <c r="V45" s="14"/>
      <c r="W45" s="14"/>
      <c r="X45" s="14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3"/>
      <c r="AJ45" s="12"/>
    </row>
    <row r="46" spans="2:36" s="11" customFormat="1" ht="7.5" customHeight="1" thickBo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12"/>
      <c r="O46" s="13"/>
      <c r="P46" s="12"/>
      <c r="Q46" s="14"/>
      <c r="R46" s="12"/>
      <c r="S46" s="13"/>
      <c r="T46" s="12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2"/>
    </row>
    <row r="47" spans="2:36" s="11" customFormat="1" ht="21.75" customHeight="1">
      <c r="B47" s="163" t="s">
        <v>73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72"/>
      <c r="O47" s="73"/>
      <c r="P47" s="165" t="s">
        <v>55</v>
      </c>
      <c r="Q47" s="165"/>
      <c r="R47" s="72"/>
      <c r="S47" s="73"/>
      <c r="T47" s="164" t="s">
        <v>76</v>
      </c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212"/>
      <c r="AJ47" s="12"/>
    </row>
    <row r="48" spans="2:36" s="11" customFormat="1" ht="21.75" customHeight="1">
      <c r="B48" s="213" t="s">
        <v>74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41"/>
      <c r="O48" s="74"/>
      <c r="P48" s="214" t="s">
        <v>55</v>
      </c>
      <c r="Q48" s="214"/>
      <c r="R48" s="41"/>
      <c r="S48" s="74"/>
      <c r="T48" s="175" t="s">
        <v>77</v>
      </c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6"/>
      <c r="AJ48" s="12"/>
    </row>
    <row r="49" spans="2:36" s="11" customFormat="1" ht="21.75" customHeight="1" thickBot="1">
      <c r="B49" s="177" t="s">
        <v>75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75"/>
      <c r="O49" s="76"/>
      <c r="P49" s="215" t="s">
        <v>55</v>
      </c>
      <c r="Q49" s="215"/>
      <c r="R49" s="75"/>
      <c r="S49" s="76"/>
      <c r="T49" s="161" t="s">
        <v>78</v>
      </c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2"/>
      <c r="AJ49" s="12"/>
    </row>
    <row r="50" spans="2:35" ht="7.5" customHeight="1">
      <c r="B50" s="42"/>
      <c r="C50" s="42"/>
      <c r="D50" s="42"/>
      <c r="E50" s="43"/>
      <c r="F50" s="44"/>
      <c r="G50" s="45"/>
      <c r="H50" s="43"/>
      <c r="I50" s="46"/>
      <c r="J50" s="46"/>
      <c r="K50" s="46"/>
      <c r="L50" s="46"/>
      <c r="M50" s="46"/>
      <c r="N50" s="44"/>
      <c r="O50" s="45"/>
      <c r="P50" s="43"/>
      <c r="Q50" s="46"/>
      <c r="R50" s="44"/>
      <c r="S50" s="47"/>
      <c r="T50" s="43"/>
      <c r="U50" s="48"/>
      <c r="V50" s="43"/>
      <c r="W50" s="47"/>
      <c r="X50" s="47"/>
      <c r="Y50" s="47"/>
      <c r="Z50" s="49"/>
      <c r="AA50" s="49"/>
      <c r="AB50" s="49"/>
      <c r="AC50" s="49"/>
      <c r="AD50" s="49"/>
      <c r="AE50" s="49"/>
      <c r="AF50" s="50"/>
      <c r="AG50" s="50"/>
      <c r="AH50" s="50"/>
      <c r="AI50" s="51"/>
    </row>
    <row r="51" spans="2:36" s="11" customFormat="1" ht="21" customHeight="1">
      <c r="B51" s="141" t="s">
        <v>87</v>
      </c>
      <c r="C51" s="141"/>
      <c r="D51" s="141"/>
      <c r="E51" s="141"/>
      <c r="F51" s="141"/>
      <c r="G51" s="141"/>
      <c r="H51" s="12"/>
      <c r="I51" s="14"/>
      <c r="J51" s="14"/>
      <c r="K51" s="14"/>
      <c r="L51" s="14"/>
      <c r="M51" s="14"/>
      <c r="N51" s="12"/>
      <c r="O51" s="13"/>
      <c r="P51" s="12"/>
      <c r="Q51" s="14"/>
      <c r="R51" s="12"/>
      <c r="S51" s="13"/>
      <c r="T51" s="12"/>
      <c r="U51" s="14"/>
      <c r="V51" s="14"/>
      <c r="W51" s="14"/>
      <c r="X51" s="14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3"/>
      <c r="AJ51" s="12"/>
    </row>
    <row r="52" spans="2:36" s="11" customFormat="1" ht="7.5" customHeight="1" thickBo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2"/>
      <c r="O52" s="13"/>
      <c r="P52" s="12"/>
      <c r="Q52" s="14"/>
      <c r="R52" s="12"/>
      <c r="S52" s="13"/>
      <c r="T52" s="12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12"/>
    </row>
    <row r="53" spans="1:44" s="39" customFormat="1" ht="22.5" customHeight="1" thickBot="1">
      <c r="A53" s="40"/>
      <c r="B53" s="172" t="s">
        <v>25</v>
      </c>
      <c r="C53" s="174"/>
      <c r="D53" s="142" t="s">
        <v>61</v>
      </c>
      <c r="E53" s="143"/>
      <c r="F53" s="144" t="s">
        <v>11</v>
      </c>
      <c r="G53" s="145"/>
      <c r="H53" s="144" t="s">
        <v>85</v>
      </c>
      <c r="I53" s="145"/>
      <c r="J53" s="172" t="s">
        <v>62</v>
      </c>
      <c r="K53" s="174"/>
      <c r="L53" s="216" t="s">
        <v>63</v>
      </c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172" t="s">
        <v>64</v>
      </c>
      <c r="AB53" s="173"/>
      <c r="AC53" s="173"/>
      <c r="AD53" s="173"/>
      <c r="AE53" s="173"/>
      <c r="AF53" s="173"/>
      <c r="AG53" s="173"/>
      <c r="AH53" s="173"/>
      <c r="AI53" s="174"/>
      <c r="AK53" s="40"/>
      <c r="AL53" s="40"/>
      <c r="AM53" s="40"/>
      <c r="AN53" s="40"/>
      <c r="AO53" s="40"/>
      <c r="AP53" s="40"/>
      <c r="AQ53" s="40"/>
      <c r="AR53" s="40"/>
    </row>
    <row r="54" spans="1:44" s="39" customFormat="1" ht="22.5" customHeight="1">
      <c r="A54" s="40"/>
      <c r="B54" s="156" t="s">
        <v>31</v>
      </c>
      <c r="C54" s="157"/>
      <c r="D54" s="139">
        <v>0.4166666666666667</v>
      </c>
      <c r="E54" s="140"/>
      <c r="F54" s="146" t="s">
        <v>83</v>
      </c>
      <c r="G54" s="147"/>
      <c r="H54" s="139" t="s">
        <v>142</v>
      </c>
      <c r="I54" s="140"/>
      <c r="J54" s="217" t="s">
        <v>90</v>
      </c>
      <c r="K54" s="218"/>
      <c r="L54" s="219" t="str">
        <f>B12</f>
        <v>神野ＳＣ</v>
      </c>
      <c r="M54" s="219"/>
      <c r="N54" s="219"/>
      <c r="O54" s="219"/>
      <c r="P54" s="219"/>
      <c r="Q54" s="53"/>
      <c r="R54" s="52"/>
      <c r="S54" s="52" t="s">
        <v>55</v>
      </c>
      <c r="T54" s="52"/>
      <c r="U54" s="53"/>
      <c r="V54" s="219" t="str">
        <f>B13</f>
        <v>センアーノ神戸</v>
      </c>
      <c r="W54" s="219"/>
      <c r="X54" s="219"/>
      <c r="Y54" s="219"/>
      <c r="Z54" s="219"/>
      <c r="AA54" s="210" t="str">
        <f>B34</f>
        <v>Ｐａｚｄｕｒｏ</v>
      </c>
      <c r="AB54" s="153"/>
      <c r="AC54" s="153"/>
      <c r="AD54" s="153"/>
      <c r="AE54" s="153"/>
      <c r="AF54" s="153"/>
      <c r="AG54" s="153"/>
      <c r="AH54" s="153"/>
      <c r="AI54" s="211"/>
      <c r="AK54" s="40"/>
      <c r="AL54" s="40"/>
      <c r="AM54" s="40"/>
      <c r="AN54" s="40"/>
      <c r="AO54" s="40"/>
      <c r="AP54" s="40"/>
      <c r="AQ54" s="40"/>
      <c r="AR54" s="40"/>
    </row>
    <row r="55" spans="1:44" s="39" customFormat="1" ht="22.5" customHeight="1">
      <c r="A55" s="40"/>
      <c r="B55" s="220" t="s">
        <v>32</v>
      </c>
      <c r="C55" s="221"/>
      <c r="D55" s="137">
        <v>0.4444444444444444</v>
      </c>
      <c r="E55" s="138"/>
      <c r="F55" s="160" t="s">
        <v>83</v>
      </c>
      <c r="G55" s="138"/>
      <c r="H55" s="137" t="s">
        <v>89</v>
      </c>
      <c r="I55" s="138"/>
      <c r="J55" s="223" t="s">
        <v>90</v>
      </c>
      <c r="K55" s="224"/>
      <c r="L55" s="153" t="str">
        <f>B35</f>
        <v>京都養徳ＳＣ</v>
      </c>
      <c r="M55" s="153"/>
      <c r="N55" s="153"/>
      <c r="O55" s="153"/>
      <c r="P55" s="153"/>
      <c r="Q55" s="56"/>
      <c r="R55" s="55"/>
      <c r="S55" s="55" t="s">
        <v>55</v>
      </c>
      <c r="T55" s="55"/>
      <c r="U55" s="56"/>
      <c r="V55" s="153" t="str">
        <f>B36</f>
        <v>フェリスオンダ</v>
      </c>
      <c r="W55" s="153"/>
      <c r="X55" s="153"/>
      <c r="Y55" s="153"/>
      <c r="Z55" s="153"/>
      <c r="AA55" s="210" t="str">
        <f>B12</f>
        <v>神野ＳＣ</v>
      </c>
      <c r="AB55" s="153"/>
      <c r="AC55" s="153"/>
      <c r="AD55" s="153"/>
      <c r="AE55" s="153"/>
      <c r="AF55" s="153"/>
      <c r="AG55" s="153"/>
      <c r="AH55" s="153"/>
      <c r="AI55" s="211"/>
      <c r="AK55" s="40"/>
      <c r="AL55" s="40"/>
      <c r="AM55" s="40"/>
      <c r="AN55" s="40"/>
      <c r="AO55" s="40"/>
      <c r="AP55" s="40"/>
      <c r="AQ55" s="40"/>
      <c r="AR55" s="40"/>
    </row>
    <row r="56" spans="1:44" s="39" customFormat="1" ht="22.5" customHeight="1">
      <c r="A56" s="40"/>
      <c r="B56" s="220" t="s">
        <v>33</v>
      </c>
      <c r="C56" s="221"/>
      <c r="D56" s="137">
        <v>0.47222222222222227</v>
      </c>
      <c r="E56" s="138"/>
      <c r="F56" s="137" t="s">
        <v>84</v>
      </c>
      <c r="G56" s="138"/>
      <c r="H56" s="137" t="s">
        <v>142</v>
      </c>
      <c r="I56" s="138"/>
      <c r="J56" s="223" t="s">
        <v>90</v>
      </c>
      <c r="K56" s="224"/>
      <c r="L56" s="153" t="str">
        <f>B11</f>
        <v>Ｐａｚｄｕｒｏ　Ｕ１１</v>
      </c>
      <c r="M56" s="153"/>
      <c r="N56" s="153"/>
      <c r="O56" s="153"/>
      <c r="P56" s="153"/>
      <c r="Q56" s="56"/>
      <c r="R56" s="55"/>
      <c r="S56" s="55" t="s">
        <v>55</v>
      </c>
      <c r="T56" s="55"/>
      <c r="U56" s="56"/>
      <c r="V56" s="153" t="str">
        <f>B12</f>
        <v>神野ＳＣ</v>
      </c>
      <c r="W56" s="153"/>
      <c r="X56" s="153"/>
      <c r="Y56" s="153"/>
      <c r="Z56" s="153"/>
      <c r="AA56" s="210" t="str">
        <f>B36</f>
        <v>フェリスオンダ</v>
      </c>
      <c r="AB56" s="153"/>
      <c r="AC56" s="153"/>
      <c r="AD56" s="153"/>
      <c r="AE56" s="153"/>
      <c r="AF56" s="153"/>
      <c r="AG56" s="153"/>
      <c r="AH56" s="153"/>
      <c r="AI56" s="211"/>
      <c r="AK56" s="40"/>
      <c r="AL56" s="40"/>
      <c r="AM56" s="40"/>
      <c r="AN56" s="40"/>
      <c r="AO56" s="40"/>
      <c r="AP56" s="40"/>
      <c r="AQ56" s="40"/>
      <c r="AR56" s="40"/>
    </row>
    <row r="57" spans="1:44" s="39" customFormat="1" ht="22.5" customHeight="1">
      <c r="A57" s="40"/>
      <c r="B57" s="220" t="s">
        <v>34</v>
      </c>
      <c r="C57" s="221"/>
      <c r="D57" s="137">
        <v>0.5</v>
      </c>
      <c r="E57" s="138"/>
      <c r="F57" s="137" t="s">
        <v>84</v>
      </c>
      <c r="G57" s="138"/>
      <c r="H57" s="137" t="s">
        <v>89</v>
      </c>
      <c r="I57" s="138"/>
      <c r="J57" s="223" t="s">
        <v>90</v>
      </c>
      <c r="K57" s="224"/>
      <c r="L57" s="153" t="str">
        <f>B34</f>
        <v>Ｐａｚｄｕｒｏ</v>
      </c>
      <c r="M57" s="153"/>
      <c r="N57" s="153"/>
      <c r="O57" s="153"/>
      <c r="P57" s="153"/>
      <c r="Q57" s="56"/>
      <c r="R57" s="55"/>
      <c r="S57" s="55" t="s">
        <v>55</v>
      </c>
      <c r="T57" s="55"/>
      <c r="U57" s="56"/>
      <c r="V57" s="153" t="str">
        <f>B36</f>
        <v>フェリスオンダ</v>
      </c>
      <c r="W57" s="153"/>
      <c r="X57" s="153"/>
      <c r="Y57" s="153"/>
      <c r="Z57" s="153"/>
      <c r="AA57" s="210" t="str">
        <f>B11</f>
        <v>Ｐａｚｄｕｒｏ　Ｕ１１</v>
      </c>
      <c r="AB57" s="153"/>
      <c r="AC57" s="153"/>
      <c r="AD57" s="153"/>
      <c r="AE57" s="153"/>
      <c r="AF57" s="153"/>
      <c r="AG57" s="153"/>
      <c r="AH57" s="153"/>
      <c r="AI57" s="211"/>
      <c r="AK57" s="40"/>
      <c r="AL57" s="40"/>
      <c r="AM57" s="40"/>
      <c r="AN57" s="40"/>
      <c r="AO57" s="40"/>
      <c r="AP57" s="40"/>
      <c r="AQ57" s="40"/>
      <c r="AR57" s="40"/>
    </row>
    <row r="58" spans="1:44" s="39" customFormat="1" ht="22.5" customHeight="1">
      <c r="A58" s="40"/>
      <c r="B58" s="220" t="s">
        <v>35</v>
      </c>
      <c r="C58" s="221"/>
      <c r="D58" s="137">
        <v>0.5277777777777778</v>
      </c>
      <c r="E58" s="138"/>
      <c r="F58" s="137" t="s">
        <v>84</v>
      </c>
      <c r="G58" s="138"/>
      <c r="H58" s="137" t="s">
        <v>142</v>
      </c>
      <c r="I58" s="138"/>
      <c r="J58" s="223" t="s">
        <v>90</v>
      </c>
      <c r="K58" s="224"/>
      <c r="L58" s="153" t="str">
        <f>B11</f>
        <v>Ｐａｚｄｕｒｏ　Ｕ１１</v>
      </c>
      <c r="M58" s="153"/>
      <c r="N58" s="153"/>
      <c r="O58" s="153"/>
      <c r="P58" s="153"/>
      <c r="Q58" s="56"/>
      <c r="R58" s="55"/>
      <c r="S58" s="55" t="s">
        <v>55</v>
      </c>
      <c r="T58" s="55"/>
      <c r="U58" s="56"/>
      <c r="V58" s="153" t="str">
        <f>B13</f>
        <v>センアーノ神戸</v>
      </c>
      <c r="W58" s="153"/>
      <c r="X58" s="153"/>
      <c r="Y58" s="153"/>
      <c r="Z58" s="153"/>
      <c r="AA58" s="225" t="str">
        <f>B35</f>
        <v>京都養徳ＳＣ</v>
      </c>
      <c r="AB58" s="226"/>
      <c r="AC58" s="226"/>
      <c r="AD58" s="226"/>
      <c r="AE58" s="226"/>
      <c r="AF58" s="226"/>
      <c r="AG58" s="226"/>
      <c r="AH58" s="226"/>
      <c r="AI58" s="227"/>
      <c r="AK58" s="40"/>
      <c r="AL58" s="40"/>
      <c r="AM58" s="40"/>
      <c r="AN58" s="40"/>
      <c r="AO58" s="40"/>
      <c r="AP58" s="40"/>
      <c r="AQ58" s="40"/>
      <c r="AR58" s="40"/>
    </row>
    <row r="59" spans="1:44" s="39" customFormat="1" ht="22.5" customHeight="1">
      <c r="A59" s="40"/>
      <c r="B59" s="220" t="s">
        <v>36</v>
      </c>
      <c r="C59" s="221"/>
      <c r="D59" s="137">
        <v>0.5555555555555556</v>
      </c>
      <c r="E59" s="138"/>
      <c r="F59" s="137" t="s">
        <v>84</v>
      </c>
      <c r="G59" s="138"/>
      <c r="H59" s="137" t="s">
        <v>89</v>
      </c>
      <c r="I59" s="138"/>
      <c r="J59" s="223" t="s">
        <v>90</v>
      </c>
      <c r="K59" s="224"/>
      <c r="L59" s="153" t="str">
        <f>B34</f>
        <v>Ｐａｚｄｕｒｏ</v>
      </c>
      <c r="M59" s="153"/>
      <c r="N59" s="153"/>
      <c r="O59" s="153"/>
      <c r="P59" s="153"/>
      <c r="Q59" s="56"/>
      <c r="R59" s="55"/>
      <c r="S59" s="55" t="s">
        <v>55</v>
      </c>
      <c r="T59" s="55"/>
      <c r="U59" s="56"/>
      <c r="V59" s="153" t="str">
        <f>B35</f>
        <v>京都養徳ＳＣ</v>
      </c>
      <c r="W59" s="153"/>
      <c r="X59" s="153"/>
      <c r="Y59" s="153"/>
      <c r="Z59" s="153"/>
      <c r="AA59" s="210" t="str">
        <f>B13</f>
        <v>センアーノ神戸</v>
      </c>
      <c r="AB59" s="153"/>
      <c r="AC59" s="153"/>
      <c r="AD59" s="153"/>
      <c r="AE59" s="153"/>
      <c r="AF59" s="153"/>
      <c r="AG59" s="153"/>
      <c r="AH59" s="153"/>
      <c r="AI59" s="211"/>
      <c r="AK59" s="40"/>
      <c r="AL59" s="40"/>
      <c r="AM59" s="40"/>
      <c r="AN59" s="40"/>
      <c r="AO59" s="40"/>
      <c r="AP59" s="40"/>
      <c r="AQ59" s="40"/>
      <c r="AR59" s="40"/>
    </row>
    <row r="60" spans="1:44" s="39" customFormat="1" ht="22.5" customHeight="1">
      <c r="A60" s="40"/>
      <c r="B60" s="220" t="s">
        <v>22</v>
      </c>
      <c r="C60" s="221"/>
      <c r="D60" s="137">
        <v>0.5833333333333334</v>
      </c>
      <c r="E60" s="138"/>
      <c r="F60" s="137" t="s">
        <v>84</v>
      </c>
      <c r="G60" s="138"/>
      <c r="H60" s="137" t="s">
        <v>142</v>
      </c>
      <c r="I60" s="138"/>
      <c r="J60" s="223" t="s">
        <v>91</v>
      </c>
      <c r="K60" s="224"/>
      <c r="L60" s="222" t="str">
        <f>B25</f>
        <v>Ｇｒｏｕｐ　Ａ１　２位</v>
      </c>
      <c r="M60" s="222"/>
      <c r="N60" s="222"/>
      <c r="O60" s="222"/>
      <c r="P60" s="222"/>
      <c r="Q60" s="56"/>
      <c r="R60" s="55"/>
      <c r="S60" s="55" t="s">
        <v>55</v>
      </c>
      <c r="T60" s="55"/>
      <c r="U60" s="56"/>
      <c r="V60" s="222" t="str">
        <f>T25</f>
        <v>Ｇｒｏｕｐ　Ａ２　２位</v>
      </c>
      <c r="W60" s="222"/>
      <c r="X60" s="222"/>
      <c r="Y60" s="222"/>
      <c r="Z60" s="222"/>
      <c r="AA60" s="228" t="str">
        <f>B24</f>
        <v>Ｇｒｏｕｐ　Ａ１　１位</v>
      </c>
      <c r="AB60" s="222"/>
      <c r="AC60" s="222"/>
      <c r="AD60" s="222"/>
      <c r="AE60" s="222"/>
      <c r="AF60" s="222"/>
      <c r="AG60" s="222"/>
      <c r="AH60" s="222"/>
      <c r="AI60" s="229"/>
      <c r="AK60" s="40"/>
      <c r="AL60" s="40"/>
      <c r="AM60" s="40"/>
      <c r="AN60" s="40"/>
      <c r="AO60" s="40"/>
      <c r="AP60" s="40"/>
      <c r="AQ60" s="40"/>
      <c r="AR60" s="40"/>
    </row>
    <row r="61" spans="1:44" s="39" customFormat="1" ht="22.5" customHeight="1">
      <c r="A61" s="40"/>
      <c r="B61" s="220" t="s">
        <v>37</v>
      </c>
      <c r="C61" s="221"/>
      <c r="D61" s="137">
        <v>0.611111111111111</v>
      </c>
      <c r="E61" s="138"/>
      <c r="F61" s="137" t="s">
        <v>84</v>
      </c>
      <c r="G61" s="138"/>
      <c r="H61" s="137" t="s">
        <v>89</v>
      </c>
      <c r="I61" s="138"/>
      <c r="J61" s="223" t="s">
        <v>91</v>
      </c>
      <c r="K61" s="224"/>
      <c r="L61" s="222" t="str">
        <f>B48</f>
        <v>Ｇｒｏｕｐ　B１　２位</v>
      </c>
      <c r="M61" s="222"/>
      <c r="N61" s="222"/>
      <c r="O61" s="222"/>
      <c r="P61" s="222"/>
      <c r="Q61" s="56"/>
      <c r="R61" s="55"/>
      <c r="S61" s="55" t="s">
        <v>55</v>
      </c>
      <c r="T61" s="55"/>
      <c r="U61" s="56"/>
      <c r="V61" s="222" t="str">
        <f>T48</f>
        <v>Ｇｒｏｕｐ　B２　２位</v>
      </c>
      <c r="W61" s="222"/>
      <c r="X61" s="222"/>
      <c r="Y61" s="222"/>
      <c r="Z61" s="222"/>
      <c r="AA61" s="228" t="str">
        <f>B47</f>
        <v>Ｇｒｏｕｐ　B１　１位</v>
      </c>
      <c r="AB61" s="222"/>
      <c r="AC61" s="222"/>
      <c r="AD61" s="222"/>
      <c r="AE61" s="222"/>
      <c r="AF61" s="222"/>
      <c r="AG61" s="222"/>
      <c r="AH61" s="222"/>
      <c r="AI61" s="229"/>
      <c r="AK61" s="40"/>
      <c r="AL61" s="40"/>
      <c r="AM61" s="40"/>
      <c r="AN61" s="40"/>
      <c r="AO61" s="40"/>
      <c r="AP61" s="40"/>
      <c r="AQ61" s="40"/>
      <c r="AR61" s="40"/>
    </row>
    <row r="62" spans="1:44" s="39" customFormat="1" ht="22.5" customHeight="1">
      <c r="A62" s="40"/>
      <c r="B62" s="220" t="s">
        <v>65</v>
      </c>
      <c r="C62" s="221"/>
      <c r="D62" s="137">
        <v>0.638888888888889</v>
      </c>
      <c r="E62" s="138"/>
      <c r="F62" s="137" t="s">
        <v>84</v>
      </c>
      <c r="G62" s="138"/>
      <c r="H62" s="137" t="s">
        <v>142</v>
      </c>
      <c r="I62" s="138"/>
      <c r="J62" s="230" t="s">
        <v>92</v>
      </c>
      <c r="K62" s="231"/>
      <c r="L62" s="222" t="str">
        <f>B24</f>
        <v>Ｇｒｏｕｐ　Ａ１　１位</v>
      </c>
      <c r="M62" s="222"/>
      <c r="N62" s="222"/>
      <c r="O62" s="222"/>
      <c r="P62" s="222"/>
      <c r="Q62" s="56"/>
      <c r="R62" s="55"/>
      <c r="S62" s="55" t="s">
        <v>55</v>
      </c>
      <c r="T62" s="55"/>
      <c r="U62" s="56"/>
      <c r="V62" s="222" t="str">
        <f>T24</f>
        <v>Ｇｒｏｕｐ　Ａ２　１位</v>
      </c>
      <c r="W62" s="222"/>
      <c r="X62" s="222"/>
      <c r="Y62" s="222"/>
      <c r="Z62" s="222"/>
      <c r="AA62" s="228" t="s">
        <v>140</v>
      </c>
      <c r="AB62" s="222"/>
      <c r="AC62" s="222"/>
      <c r="AD62" s="222"/>
      <c r="AE62" s="222"/>
      <c r="AF62" s="222"/>
      <c r="AG62" s="222"/>
      <c r="AH62" s="222"/>
      <c r="AI62" s="229"/>
      <c r="AK62" s="40"/>
      <c r="AL62" s="40"/>
      <c r="AM62" s="40"/>
      <c r="AN62" s="40"/>
      <c r="AO62" s="40"/>
      <c r="AP62" s="40"/>
      <c r="AQ62" s="40"/>
      <c r="AR62" s="40"/>
    </row>
    <row r="63" spans="1:44" s="39" customFormat="1" ht="22.5" customHeight="1">
      <c r="A63" s="40"/>
      <c r="B63" s="220" t="s">
        <v>66</v>
      </c>
      <c r="C63" s="221"/>
      <c r="D63" s="137">
        <v>0.6666666666666666</v>
      </c>
      <c r="E63" s="138"/>
      <c r="F63" s="137" t="s">
        <v>84</v>
      </c>
      <c r="G63" s="138"/>
      <c r="H63" s="137"/>
      <c r="I63" s="138"/>
      <c r="J63" s="230" t="s">
        <v>82</v>
      </c>
      <c r="K63" s="231"/>
      <c r="L63" s="222"/>
      <c r="M63" s="222"/>
      <c r="N63" s="222"/>
      <c r="O63" s="222"/>
      <c r="P63" s="222"/>
      <c r="Q63" s="56"/>
      <c r="R63" s="55"/>
      <c r="S63" s="55" t="s">
        <v>55</v>
      </c>
      <c r="T63" s="55"/>
      <c r="U63" s="56"/>
      <c r="V63" s="222"/>
      <c r="W63" s="222"/>
      <c r="X63" s="222"/>
      <c r="Y63" s="222"/>
      <c r="Z63" s="222"/>
      <c r="AA63" s="228"/>
      <c r="AB63" s="222"/>
      <c r="AC63" s="222"/>
      <c r="AD63" s="222"/>
      <c r="AE63" s="222"/>
      <c r="AF63" s="222"/>
      <c r="AG63" s="222"/>
      <c r="AH63" s="222"/>
      <c r="AI63" s="229"/>
      <c r="AK63" s="40"/>
      <c r="AL63" s="40"/>
      <c r="AM63" s="40"/>
      <c r="AN63" s="40"/>
      <c r="AO63" s="40"/>
      <c r="AP63" s="40"/>
      <c r="AQ63" s="40"/>
      <c r="AR63" s="40"/>
    </row>
    <row r="64" spans="1:44" s="39" customFormat="1" ht="22.5" customHeight="1" thickBot="1">
      <c r="A64" s="40"/>
      <c r="B64" s="154" t="s">
        <v>72</v>
      </c>
      <c r="C64" s="155"/>
      <c r="D64" s="151">
        <v>0.6944444444444445</v>
      </c>
      <c r="E64" s="152"/>
      <c r="F64" s="151" t="s">
        <v>84</v>
      </c>
      <c r="G64" s="152"/>
      <c r="H64" s="151"/>
      <c r="I64" s="152"/>
      <c r="J64" s="158" t="s">
        <v>82</v>
      </c>
      <c r="K64" s="159"/>
      <c r="L64" s="148"/>
      <c r="M64" s="148"/>
      <c r="N64" s="148"/>
      <c r="O64" s="148"/>
      <c r="P64" s="148"/>
      <c r="Q64" s="58"/>
      <c r="R64" s="57"/>
      <c r="S64" s="57" t="s">
        <v>55</v>
      </c>
      <c r="T64" s="57"/>
      <c r="U64" s="58"/>
      <c r="V64" s="148"/>
      <c r="W64" s="148"/>
      <c r="X64" s="148"/>
      <c r="Y64" s="148"/>
      <c r="Z64" s="148"/>
      <c r="AA64" s="149"/>
      <c r="AB64" s="148"/>
      <c r="AC64" s="148"/>
      <c r="AD64" s="148"/>
      <c r="AE64" s="148"/>
      <c r="AF64" s="148"/>
      <c r="AG64" s="148"/>
      <c r="AH64" s="148"/>
      <c r="AI64" s="150"/>
      <c r="AK64" s="40"/>
      <c r="AL64" s="40"/>
      <c r="AM64" s="40"/>
      <c r="AN64" s="40"/>
      <c r="AO64" s="40"/>
      <c r="AP64" s="40"/>
      <c r="AQ64" s="40"/>
      <c r="AR64" s="40"/>
    </row>
    <row r="65" spans="1:44" s="39" customFormat="1" ht="7.5" customHeight="1">
      <c r="A65" s="40"/>
      <c r="G65" s="59"/>
      <c r="I65" s="60"/>
      <c r="J65" s="60"/>
      <c r="K65" s="60"/>
      <c r="L65" s="60"/>
      <c r="M65" s="60"/>
      <c r="O65" s="59"/>
      <c r="Q65" s="60"/>
      <c r="S65" s="59"/>
      <c r="U65" s="60"/>
      <c r="V65" s="60"/>
      <c r="W65" s="60"/>
      <c r="X65" s="60"/>
      <c r="Y65" s="60"/>
      <c r="AK65" s="40"/>
      <c r="AL65" s="40"/>
      <c r="AM65" s="40"/>
      <c r="AN65" s="40"/>
      <c r="AO65" s="40"/>
      <c r="AP65" s="40"/>
      <c r="AQ65" s="40"/>
      <c r="AR65" s="40"/>
    </row>
    <row r="66" spans="2:36" s="11" customFormat="1" ht="21" customHeight="1">
      <c r="B66" s="141" t="s">
        <v>88</v>
      </c>
      <c r="C66" s="141"/>
      <c r="D66" s="141"/>
      <c r="E66" s="141"/>
      <c r="F66" s="141"/>
      <c r="G66" s="141"/>
      <c r="H66" s="12"/>
      <c r="I66" s="14"/>
      <c r="J66" s="14"/>
      <c r="K66" s="14"/>
      <c r="L66" s="14"/>
      <c r="M66" s="14"/>
      <c r="N66" s="12"/>
      <c r="O66" s="13"/>
      <c r="P66" s="12"/>
      <c r="Q66" s="14"/>
      <c r="R66" s="12"/>
      <c r="S66" s="13"/>
      <c r="T66" s="12"/>
      <c r="U66" s="14"/>
      <c r="V66" s="14"/>
      <c r="W66" s="14"/>
      <c r="X66" s="14"/>
      <c r="Y66" s="14"/>
      <c r="Z66" s="12"/>
      <c r="AJ66" s="12"/>
    </row>
    <row r="67" spans="2:36" s="11" customFormat="1" ht="7.5" customHeight="1" thickBo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12"/>
      <c r="O67" s="13"/>
      <c r="P67" s="12"/>
      <c r="Q67" s="14"/>
      <c r="R67" s="12"/>
      <c r="S67" s="13"/>
      <c r="T67" s="12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12"/>
    </row>
    <row r="68" spans="1:44" s="39" customFormat="1" ht="22.5" customHeight="1" thickBot="1">
      <c r="A68" s="40"/>
      <c r="B68" s="172" t="s">
        <v>25</v>
      </c>
      <c r="C68" s="174"/>
      <c r="D68" s="142" t="s">
        <v>61</v>
      </c>
      <c r="E68" s="143"/>
      <c r="F68" s="144" t="s">
        <v>11</v>
      </c>
      <c r="G68" s="145"/>
      <c r="H68" s="144" t="s">
        <v>85</v>
      </c>
      <c r="I68" s="145"/>
      <c r="J68" s="172" t="s">
        <v>62</v>
      </c>
      <c r="K68" s="174"/>
      <c r="L68" s="216" t="s">
        <v>63</v>
      </c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172" t="s">
        <v>64</v>
      </c>
      <c r="AB68" s="173"/>
      <c r="AC68" s="173"/>
      <c r="AD68" s="173"/>
      <c r="AE68" s="173"/>
      <c r="AF68" s="173"/>
      <c r="AG68" s="173"/>
      <c r="AH68" s="173"/>
      <c r="AI68" s="174"/>
      <c r="AK68" s="40"/>
      <c r="AL68" s="40"/>
      <c r="AM68" s="40"/>
      <c r="AN68" s="40"/>
      <c r="AO68" s="40"/>
      <c r="AP68" s="40"/>
      <c r="AQ68" s="40"/>
      <c r="AR68" s="40"/>
    </row>
    <row r="69" spans="1:44" s="39" customFormat="1" ht="22.5" customHeight="1">
      <c r="A69" s="40"/>
      <c r="B69" s="156" t="s">
        <v>31</v>
      </c>
      <c r="C69" s="157"/>
      <c r="D69" s="139">
        <v>0.4166666666666667</v>
      </c>
      <c r="E69" s="140"/>
      <c r="F69" s="146" t="s">
        <v>83</v>
      </c>
      <c r="G69" s="147"/>
      <c r="H69" s="139" t="s">
        <v>142</v>
      </c>
      <c r="I69" s="140"/>
      <c r="J69" s="217" t="s">
        <v>93</v>
      </c>
      <c r="K69" s="218"/>
      <c r="L69" s="219" t="str">
        <f>B18</f>
        <v>Ｐａｚｄｕｒｏ　Ｕ１０</v>
      </c>
      <c r="M69" s="219"/>
      <c r="N69" s="219"/>
      <c r="O69" s="219"/>
      <c r="P69" s="219"/>
      <c r="Q69" s="53"/>
      <c r="R69" s="52"/>
      <c r="S69" s="52" t="s">
        <v>55</v>
      </c>
      <c r="T69" s="52"/>
      <c r="U69" s="53"/>
      <c r="V69" s="219" t="str">
        <f>B19</f>
        <v>ＦＣ淀川</v>
      </c>
      <c r="W69" s="219"/>
      <c r="X69" s="219"/>
      <c r="Y69" s="219"/>
      <c r="Z69" s="219"/>
      <c r="AA69" s="232" t="str">
        <f>B43</f>
        <v>センアーノ神戸</v>
      </c>
      <c r="AB69" s="219"/>
      <c r="AC69" s="219"/>
      <c r="AD69" s="219"/>
      <c r="AE69" s="219"/>
      <c r="AF69" s="219"/>
      <c r="AG69" s="219"/>
      <c r="AH69" s="219"/>
      <c r="AI69" s="233"/>
      <c r="AK69" s="40"/>
      <c r="AL69" s="40"/>
      <c r="AM69" s="40"/>
      <c r="AN69" s="40"/>
      <c r="AO69" s="40"/>
      <c r="AP69" s="40"/>
      <c r="AQ69" s="40"/>
      <c r="AR69" s="40"/>
    </row>
    <row r="70" spans="1:44" s="39" customFormat="1" ht="22.5" customHeight="1">
      <c r="A70" s="40"/>
      <c r="B70" s="220" t="s">
        <v>32</v>
      </c>
      <c r="C70" s="221"/>
      <c r="D70" s="137">
        <v>0.4444444444444444</v>
      </c>
      <c r="E70" s="138"/>
      <c r="F70" s="160" t="s">
        <v>83</v>
      </c>
      <c r="G70" s="138"/>
      <c r="H70" s="137" t="s">
        <v>89</v>
      </c>
      <c r="I70" s="138"/>
      <c r="J70" s="223" t="s">
        <v>93</v>
      </c>
      <c r="K70" s="224"/>
      <c r="L70" s="153" t="str">
        <f>B42</f>
        <v>ＦＣ淀川</v>
      </c>
      <c r="M70" s="153"/>
      <c r="N70" s="153"/>
      <c r="O70" s="153"/>
      <c r="P70" s="153"/>
      <c r="Q70" s="56"/>
      <c r="R70" s="55"/>
      <c r="S70" s="55" t="s">
        <v>55</v>
      </c>
      <c r="T70" s="55"/>
      <c r="U70" s="56"/>
      <c r="V70" s="153" t="str">
        <f>B43</f>
        <v>センアーノ神戸</v>
      </c>
      <c r="W70" s="153"/>
      <c r="X70" s="153"/>
      <c r="Y70" s="153"/>
      <c r="Z70" s="153"/>
      <c r="AA70" s="210" t="str">
        <f>B18</f>
        <v>Ｐａｚｄｕｒｏ　Ｕ１０</v>
      </c>
      <c r="AB70" s="153"/>
      <c r="AC70" s="153"/>
      <c r="AD70" s="153"/>
      <c r="AE70" s="153"/>
      <c r="AF70" s="153"/>
      <c r="AG70" s="153"/>
      <c r="AH70" s="153"/>
      <c r="AI70" s="211"/>
      <c r="AK70" s="40"/>
      <c r="AL70" s="40"/>
      <c r="AM70" s="40"/>
      <c r="AN70" s="40"/>
      <c r="AO70" s="40"/>
      <c r="AP70" s="40"/>
      <c r="AQ70" s="40"/>
      <c r="AR70" s="40"/>
    </row>
    <row r="71" spans="1:44" s="39" customFormat="1" ht="22.5" customHeight="1">
      <c r="A71" s="40"/>
      <c r="B71" s="220" t="s">
        <v>33</v>
      </c>
      <c r="C71" s="221"/>
      <c r="D71" s="137">
        <v>0.47222222222222227</v>
      </c>
      <c r="E71" s="138"/>
      <c r="F71" s="137" t="s">
        <v>84</v>
      </c>
      <c r="G71" s="138"/>
      <c r="H71" s="137" t="s">
        <v>142</v>
      </c>
      <c r="I71" s="138"/>
      <c r="J71" s="223" t="s">
        <v>93</v>
      </c>
      <c r="K71" s="224"/>
      <c r="L71" s="153" t="str">
        <f>B18</f>
        <v>Ｐａｚｄｕｒｏ　Ｕ１０</v>
      </c>
      <c r="M71" s="153"/>
      <c r="N71" s="153"/>
      <c r="O71" s="153"/>
      <c r="P71" s="153"/>
      <c r="Q71" s="56"/>
      <c r="R71" s="55"/>
      <c r="S71" s="55" t="s">
        <v>55</v>
      </c>
      <c r="T71" s="55"/>
      <c r="U71" s="56"/>
      <c r="V71" s="153" t="str">
        <f>B20</f>
        <v>Ｍセリオ</v>
      </c>
      <c r="W71" s="153"/>
      <c r="X71" s="153"/>
      <c r="Y71" s="153"/>
      <c r="Z71" s="153"/>
      <c r="AA71" s="210" t="str">
        <f>B42</f>
        <v>ＦＣ淀川</v>
      </c>
      <c r="AB71" s="153"/>
      <c r="AC71" s="153"/>
      <c r="AD71" s="153"/>
      <c r="AE71" s="153"/>
      <c r="AF71" s="153"/>
      <c r="AG71" s="153"/>
      <c r="AH71" s="153"/>
      <c r="AI71" s="211"/>
      <c r="AK71" s="40"/>
      <c r="AL71" s="40"/>
      <c r="AM71" s="40"/>
      <c r="AN71" s="40"/>
      <c r="AO71" s="40"/>
      <c r="AP71" s="40"/>
      <c r="AQ71" s="40"/>
      <c r="AR71" s="40"/>
    </row>
    <row r="72" spans="1:44" s="39" customFormat="1" ht="22.5" customHeight="1">
      <c r="A72" s="40"/>
      <c r="B72" s="220" t="s">
        <v>34</v>
      </c>
      <c r="C72" s="221"/>
      <c r="D72" s="137">
        <v>0.5</v>
      </c>
      <c r="E72" s="138"/>
      <c r="F72" s="137" t="s">
        <v>84</v>
      </c>
      <c r="G72" s="138"/>
      <c r="H72" s="137" t="s">
        <v>89</v>
      </c>
      <c r="I72" s="138"/>
      <c r="J72" s="223" t="s">
        <v>93</v>
      </c>
      <c r="K72" s="224"/>
      <c r="L72" s="153" t="str">
        <f>B41</f>
        <v>チャクラネスト奈良</v>
      </c>
      <c r="M72" s="153"/>
      <c r="N72" s="153"/>
      <c r="O72" s="153"/>
      <c r="P72" s="153"/>
      <c r="Q72" s="56"/>
      <c r="R72" s="55"/>
      <c r="S72" s="55" t="s">
        <v>55</v>
      </c>
      <c r="T72" s="55"/>
      <c r="U72" s="56"/>
      <c r="V72" s="153" t="str">
        <f>B43</f>
        <v>センアーノ神戸</v>
      </c>
      <c r="W72" s="153"/>
      <c r="X72" s="153"/>
      <c r="Y72" s="153"/>
      <c r="Z72" s="153"/>
      <c r="AA72" s="210" t="str">
        <f>B19</f>
        <v>ＦＣ淀川</v>
      </c>
      <c r="AB72" s="153"/>
      <c r="AC72" s="153"/>
      <c r="AD72" s="153"/>
      <c r="AE72" s="153"/>
      <c r="AF72" s="153"/>
      <c r="AG72" s="153"/>
      <c r="AH72" s="153"/>
      <c r="AI72" s="211"/>
      <c r="AK72" s="40"/>
      <c r="AL72" s="40"/>
      <c r="AM72" s="40"/>
      <c r="AN72" s="40"/>
      <c r="AO72" s="40"/>
      <c r="AP72" s="40"/>
      <c r="AQ72" s="40"/>
      <c r="AR72" s="40"/>
    </row>
    <row r="73" spans="1:44" s="39" customFormat="1" ht="22.5" customHeight="1">
      <c r="A73" s="40"/>
      <c r="B73" s="220" t="s">
        <v>35</v>
      </c>
      <c r="C73" s="221"/>
      <c r="D73" s="137">
        <v>0.5277777777777778</v>
      </c>
      <c r="E73" s="138"/>
      <c r="F73" s="137" t="s">
        <v>84</v>
      </c>
      <c r="G73" s="138"/>
      <c r="H73" s="137" t="s">
        <v>142</v>
      </c>
      <c r="I73" s="138"/>
      <c r="J73" s="223" t="s">
        <v>93</v>
      </c>
      <c r="K73" s="224"/>
      <c r="L73" s="153" t="str">
        <f>B19</f>
        <v>ＦＣ淀川</v>
      </c>
      <c r="M73" s="153"/>
      <c r="N73" s="153"/>
      <c r="O73" s="153"/>
      <c r="P73" s="153"/>
      <c r="Q73" s="56"/>
      <c r="R73" s="55"/>
      <c r="S73" s="55" t="s">
        <v>55</v>
      </c>
      <c r="T73" s="55"/>
      <c r="U73" s="56"/>
      <c r="V73" s="153" t="str">
        <f>B20</f>
        <v>Ｍセリオ</v>
      </c>
      <c r="W73" s="153"/>
      <c r="X73" s="153"/>
      <c r="Y73" s="153"/>
      <c r="Z73" s="153"/>
      <c r="AA73" s="210" t="str">
        <f>B41</f>
        <v>チャクラネスト奈良</v>
      </c>
      <c r="AB73" s="153"/>
      <c r="AC73" s="153"/>
      <c r="AD73" s="153"/>
      <c r="AE73" s="153"/>
      <c r="AF73" s="153"/>
      <c r="AG73" s="153"/>
      <c r="AH73" s="153"/>
      <c r="AI73" s="211"/>
      <c r="AK73" s="40"/>
      <c r="AL73" s="40"/>
      <c r="AM73" s="40"/>
      <c r="AN73" s="40"/>
      <c r="AO73" s="40"/>
      <c r="AP73" s="40"/>
      <c r="AQ73" s="40"/>
      <c r="AR73" s="40"/>
    </row>
    <row r="74" spans="1:44" s="39" customFormat="1" ht="22.5" customHeight="1">
      <c r="A74" s="40"/>
      <c r="B74" s="220" t="s">
        <v>36</v>
      </c>
      <c r="C74" s="221"/>
      <c r="D74" s="137">
        <v>0.5555555555555556</v>
      </c>
      <c r="E74" s="138"/>
      <c r="F74" s="137" t="s">
        <v>84</v>
      </c>
      <c r="G74" s="138"/>
      <c r="H74" s="137" t="s">
        <v>89</v>
      </c>
      <c r="I74" s="138"/>
      <c r="J74" s="223" t="s">
        <v>93</v>
      </c>
      <c r="K74" s="224"/>
      <c r="L74" s="226" t="str">
        <f>B41</f>
        <v>チャクラネスト奈良</v>
      </c>
      <c r="M74" s="226"/>
      <c r="N74" s="226"/>
      <c r="O74" s="226"/>
      <c r="P74" s="226"/>
      <c r="Q74" s="61"/>
      <c r="R74" s="54"/>
      <c r="S74" s="54" t="s">
        <v>55</v>
      </c>
      <c r="T74" s="54"/>
      <c r="U74" s="61"/>
      <c r="V74" s="226" t="str">
        <f>B42</f>
        <v>ＦＣ淀川</v>
      </c>
      <c r="W74" s="226"/>
      <c r="X74" s="226"/>
      <c r="Y74" s="226"/>
      <c r="Z74" s="226"/>
      <c r="AA74" s="225" t="str">
        <f>B20</f>
        <v>Ｍセリオ</v>
      </c>
      <c r="AB74" s="226"/>
      <c r="AC74" s="226"/>
      <c r="AD74" s="226"/>
      <c r="AE74" s="226"/>
      <c r="AF74" s="226"/>
      <c r="AG74" s="226"/>
      <c r="AH74" s="226"/>
      <c r="AI74" s="227"/>
      <c r="AK74" s="40"/>
      <c r="AL74" s="40"/>
      <c r="AM74" s="40"/>
      <c r="AN74" s="40"/>
      <c r="AO74" s="40"/>
      <c r="AP74" s="40"/>
      <c r="AQ74" s="40"/>
      <c r="AR74" s="40"/>
    </row>
    <row r="75" spans="1:44" s="39" customFormat="1" ht="22.5" customHeight="1">
      <c r="A75" s="40"/>
      <c r="B75" s="220" t="s">
        <v>22</v>
      </c>
      <c r="C75" s="221"/>
      <c r="D75" s="137">
        <v>0.5833333333333334</v>
      </c>
      <c r="E75" s="138"/>
      <c r="F75" s="137" t="s">
        <v>84</v>
      </c>
      <c r="G75" s="138"/>
      <c r="H75" s="137" t="s">
        <v>142</v>
      </c>
      <c r="I75" s="138"/>
      <c r="J75" s="223" t="s">
        <v>94</v>
      </c>
      <c r="K75" s="224"/>
      <c r="L75" s="222" t="str">
        <f>B26</f>
        <v>Ｇｒｏｕｐ　Ａ１　３位</v>
      </c>
      <c r="M75" s="222"/>
      <c r="N75" s="222"/>
      <c r="O75" s="222"/>
      <c r="P75" s="222"/>
      <c r="Q75" s="56"/>
      <c r="R75" s="55"/>
      <c r="S75" s="55" t="s">
        <v>55</v>
      </c>
      <c r="T75" s="55"/>
      <c r="U75" s="56"/>
      <c r="V75" s="222" t="str">
        <f>T26</f>
        <v>Ｇｒｏｕｐ　Ａ２　３位</v>
      </c>
      <c r="W75" s="222"/>
      <c r="X75" s="222"/>
      <c r="Y75" s="222"/>
      <c r="Z75" s="222"/>
      <c r="AA75" s="228" t="str">
        <f>T24</f>
        <v>Ｇｒｏｕｐ　Ａ２　１位</v>
      </c>
      <c r="AB75" s="222"/>
      <c r="AC75" s="222"/>
      <c r="AD75" s="222"/>
      <c r="AE75" s="222"/>
      <c r="AF75" s="222"/>
      <c r="AG75" s="222"/>
      <c r="AH75" s="222"/>
      <c r="AI75" s="229"/>
      <c r="AK75" s="40"/>
      <c r="AL75" s="40"/>
      <c r="AM75" s="40"/>
      <c r="AN75" s="40"/>
      <c r="AO75" s="40"/>
      <c r="AP75" s="40"/>
      <c r="AQ75" s="40"/>
      <c r="AR75" s="40"/>
    </row>
    <row r="76" spans="1:44" s="39" customFormat="1" ht="22.5" customHeight="1">
      <c r="A76" s="40"/>
      <c r="B76" s="220" t="s">
        <v>37</v>
      </c>
      <c r="C76" s="221"/>
      <c r="D76" s="137">
        <v>0.611111111111111</v>
      </c>
      <c r="E76" s="138"/>
      <c r="F76" s="137" t="s">
        <v>84</v>
      </c>
      <c r="G76" s="138"/>
      <c r="H76" s="137" t="s">
        <v>89</v>
      </c>
      <c r="I76" s="138"/>
      <c r="J76" s="223" t="s">
        <v>94</v>
      </c>
      <c r="K76" s="224"/>
      <c r="L76" s="222" t="str">
        <f>B49</f>
        <v>Ｇｒｏｕｐ　B１　３位</v>
      </c>
      <c r="M76" s="222"/>
      <c r="N76" s="222"/>
      <c r="O76" s="222"/>
      <c r="P76" s="222"/>
      <c r="Q76" s="56"/>
      <c r="R76" s="55"/>
      <c r="S76" s="55" t="s">
        <v>55</v>
      </c>
      <c r="T76" s="55"/>
      <c r="U76" s="56"/>
      <c r="V76" s="222" t="str">
        <f>T26</f>
        <v>Ｇｒｏｕｐ　Ａ２　３位</v>
      </c>
      <c r="W76" s="222"/>
      <c r="X76" s="222"/>
      <c r="Y76" s="222"/>
      <c r="Z76" s="222"/>
      <c r="AA76" s="228" t="str">
        <f>T47</f>
        <v>Ｇｒｏｕｐ　B２　１位</v>
      </c>
      <c r="AB76" s="222"/>
      <c r="AC76" s="222"/>
      <c r="AD76" s="222"/>
      <c r="AE76" s="222"/>
      <c r="AF76" s="222"/>
      <c r="AG76" s="222"/>
      <c r="AH76" s="222"/>
      <c r="AI76" s="229"/>
      <c r="AK76" s="40"/>
      <c r="AL76" s="40"/>
      <c r="AM76" s="40"/>
      <c r="AN76" s="40"/>
      <c r="AO76" s="40"/>
      <c r="AP76" s="40"/>
      <c r="AQ76" s="40"/>
      <c r="AR76" s="40"/>
    </row>
    <row r="77" spans="1:44" s="39" customFormat="1" ht="22.5" customHeight="1">
      <c r="A77" s="40"/>
      <c r="B77" s="220" t="s">
        <v>65</v>
      </c>
      <c r="C77" s="221"/>
      <c r="D77" s="137">
        <v>0.638888888888889</v>
      </c>
      <c r="E77" s="138"/>
      <c r="F77" s="137" t="s">
        <v>84</v>
      </c>
      <c r="G77" s="138"/>
      <c r="H77" s="137" t="s">
        <v>89</v>
      </c>
      <c r="I77" s="138"/>
      <c r="J77" s="230" t="s">
        <v>92</v>
      </c>
      <c r="K77" s="231"/>
      <c r="L77" s="222" t="str">
        <f>B47</f>
        <v>Ｇｒｏｕｐ　B１　１位</v>
      </c>
      <c r="M77" s="222"/>
      <c r="N77" s="222"/>
      <c r="O77" s="222"/>
      <c r="P77" s="222"/>
      <c r="Q77" s="56"/>
      <c r="R77" s="55"/>
      <c r="S77" s="55" t="s">
        <v>55</v>
      </c>
      <c r="T77" s="55"/>
      <c r="U77" s="56"/>
      <c r="V77" s="222" t="str">
        <f>T47</f>
        <v>Ｇｒｏｕｐ　B２　１位</v>
      </c>
      <c r="W77" s="222"/>
      <c r="X77" s="222"/>
      <c r="Y77" s="222"/>
      <c r="Z77" s="222"/>
      <c r="AA77" s="228" t="s">
        <v>140</v>
      </c>
      <c r="AB77" s="222"/>
      <c r="AC77" s="222"/>
      <c r="AD77" s="222"/>
      <c r="AE77" s="222"/>
      <c r="AF77" s="222"/>
      <c r="AG77" s="222"/>
      <c r="AH77" s="222"/>
      <c r="AI77" s="229"/>
      <c r="AK77" s="40"/>
      <c r="AL77" s="40"/>
      <c r="AM77" s="40"/>
      <c r="AN77" s="40"/>
      <c r="AO77" s="40"/>
      <c r="AP77" s="40"/>
      <c r="AQ77" s="40"/>
      <c r="AR77" s="40"/>
    </row>
    <row r="78" spans="1:44" s="39" customFormat="1" ht="22.5" customHeight="1">
      <c r="A78" s="40"/>
      <c r="B78" s="220" t="s">
        <v>66</v>
      </c>
      <c r="C78" s="221"/>
      <c r="D78" s="137">
        <v>0.6666666666666666</v>
      </c>
      <c r="E78" s="138"/>
      <c r="F78" s="137" t="s">
        <v>84</v>
      </c>
      <c r="G78" s="138"/>
      <c r="H78" s="137"/>
      <c r="I78" s="138"/>
      <c r="J78" s="230" t="s">
        <v>82</v>
      </c>
      <c r="K78" s="231"/>
      <c r="L78" s="228"/>
      <c r="M78" s="222"/>
      <c r="N78" s="222"/>
      <c r="O78" s="222"/>
      <c r="P78" s="222"/>
      <c r="Q78" s="56"/>
      <c r="R78" s="55"/>
      <c r="S78" s="55" t="s">
        <v>55</v>
      </c>
      <c r="T78" s="55"/>
      <c r="U78" s="56"/>
      <c r="V78" s="222"/>
      <c r="W78" s="222"/>
      <c r="X78" s="222"/>
      <c r="Y78" s="222"/>
      <c r="Z78" s="222"/>
      <c r="AA78" s="228"/>
      <c r="AB78" s="222"/>
      <c r="AC78" s="222"/>
      <c r="AD78" s="222"/>
      <c r="AE78" s="222"/>
      <c r="AF78" s="222"/>
      <c r="AG78" s="222"/>
      <c r="AH78" s="222"/>
      <c r="AI78" s="229"/>
      <c r="AK78" s="40"/>
      <c r="AL78" s="40"/>
      <c r="AM78" s="40"/>
      <c r="AN78" s="40"/>
      <c r="AO78" s="40"/>
      <c r="AP78" s="40"/>
      <c r="AQ78" s="40"/>
      <c r="AR78" s="40"/>
    </row>
    <row r="79" spans="1:44" s="39" customFormat="1" ht="22.5" customHeight="1" thickBot="1">
      <c r="A79" s="40"/>
      <c r="B79" s="154" t="s">
        <v>72</v>
      </c>
      <c r="C79" s="155"/>
      <c r="D79" s="151">
        <v>0.6944444444444445</v>
      </c>
      <c r="E79" s="152"/>
      <c r="F79" s="151" t="s">
        <v>84</v>
      </c>
      <c r="G79" s="152"/>
      <c r="H79" s="151"/>
      <c r="I79" s="152"/>
      <c r="J79" s="158" t="s">
        <v>82</v>
      </c>
      <c r="K79" s="159"/>
      <c r="L79" s="148"/>
      <c r="M79" s="148"/>
      <c r="N79" s="148"/>
      <c r="O79" s="148"/>
      <c r="P79" s="148"/>
      <c r="Q79" s="58"/>
      <c r="R79" s="57"/>
      <c r="S79" s="57" t="s">
        <v>55</v>
      </c>
      <c r="T79" s="57"/>
      <c r="U79" s="58"/>
      <c r="V79" s="148"/>
      <c r="W79" s="148"/>
      <c r="X79" s="148"/>
      <c r="Y79" s="148"/>
      <c r="Z79" s="148"/>
      <c r="AA79" s="149"/>
      <c r="AB79" s="148"/>
      <c r="AC79" s="148"/>
      <c r="AD79" s="148"/>
      <c r="AE79" s="148"/>
      <c r="AF79" s="148"/>
      <c r="AG79" s="148"/>
      <c r="AH79" s="148"/>
      <c r="AI79" s="150"/>
      <c r="AK79" s="40"/>
      <c r="AL79" s="40"/>
      <c r="AM79" s="40"/>
      <c r="AN79" s="40"/>
      <c r="AO79" s="40"/>
      <c r="AP79" s="40"/>
      <c r="AQ79" s="40"/>
      <c r="AR79" s="40"/>
    </row>
    <row r="80" ht="7.5" customHeight="1"/>
  </sheetData>
  <sheetProtection/>
  <mergeCells count="308">
    <mergeCell ref="B48:M48"/>
    <mergeCell ref="P48:Q48"/>
    <mergeCell ref="T48:AI48"/>
    <mergeCell ref="B43:E43"/>
    <mergeCell ref="N43:Q43"/>
    <mergeCell ref="R43:S43"/>
    <mergeCell ref="T43:U43"/>
    <mergeCell ref="V43:W43"/>
    <mergeCell ref="P49:Q49"/>
    <mergeCell ref="T49:AI49"/>
    <mergeCell ref="B47:M47"/>
    <mergeCell ref="P47:Q47"/>
    <mergeCell ref="B41:E41"/>
    <mergeCell ref="F41:I41"/>
    <mergeCell ref="R41:S41"/>
    <mergeCell ref="T41:U41"/>
    <mergeCell ref="V41:W41"/>
    <mergeCell ref="T47:AI47"/>
    <mergeCell ref="R42:S42"/>
    <mergeCell ref="T42:U42"/>
    <mergeCell ref="V42:W42"/>
    <mergeCell ref="V36:W36"/>
    <mergeCell ref="B38:E38"/>
    <mergeCell ref="B40:E40"/>
    <mergeCell ref="F40:I40"/>
    <mergeCell ref="J40:M40"/>
    <mergeCell ref="V33:W33"/>
    <mergeCell ref="F34:I34"/>
    <mergeCell ref="R34:S34"/>
    <mergeCell ref="T34:U34"/>
    <mergeCell ref="V34:W34"/>
    <mergeCell ref="F33:I33"/>
    <mergeCell ref="T35:U35"/>
    <mergeCell ref="V35:W35"/>
    <mergeCell ref="J58:K58"/>
    <mergeCell ref="N40:Q40"/>
    <mergeCell ref="R40:S40"/>
    <mergeCell ref="T40:U40"/>
    <mergeCell ref="V40:W40"/>
    <mergeCell ref="B49:M49"/>
    <mergeCell ref="B42:E42"/>
    <mergeCell ref="J42:M42"/>
    <mergeCell ref="L78:P78"/>
    <mergeCell ref="V78:Z78"/>
    <mergeCell ref="N33:Q33"/>
    <mergeCell ref="R33:S33"/>
    <mergeCell ref="T33:U33"/>
    <mergeCell ref="B36:E36"/>
    <mergeCell ref="N36:Q36"/>
    <mergeCell ref="R36:S36"/>
    <mergeCell ref="T36:U36"/>
    <mergeCell ref="B35:E35"/>
    <mergeCell ref="AA78:AI78"/>
    <mergeCell ref="B77:C77"/>
    <mergeCell ref="J77:K77"/>
    <mergeCell ref="L77:P77"/>
    <mergeCell ref="V77:Z77"/>
    <mergeCell ref="L58:P58"/>
    <mergeCell ref="V58:Z58"/>
    <mergeCell ref="AA77:AI77"/>
    <mergeCell ref="B78:C78"/>
    <mergeCell ref="J78:K78"/>
    <mergeCell ref="B76:C76"/>
    <mergeCell ref="J76:K76"/>
    <mergeCell ref="L76:P76"/>
    <mergeCell ref="D75:E75"/>
    <mergeCell ref="F75:G75"/>
    <mergeCell ref="H75:I75"/>
    <mergeCell ref="D76:E76"/>
    <mergeCell ref="AA74:AI74"/>
    <mergeCell ref="B71:C71"/>
    <mergeCell ref="V76:Z76"/>
    <mergeCell ref="AA76:AI76"/>
    <mergeCell ref="B75:C75"/>
    <mergeCell ref="J75:K75"/>
    <mergeCell ref="L75:P75"/>
    <mergeCell ref="V75:Z75"/>
    <mergeCell ref="B74:C74"/>
    <mergeCell ref="AA75:AI75"/>
    <mergeCell ref="J72:K72"/>
    <mergeCell ref="L72:P72"/>
    <mergeCell ref="V72:Z72"/>
    <mergeCell ref="B73:C73"/>
    <mergeCell ref="J74:K74"/>
    <mergeCell ref="L74:P74"/>
    <mergeCell ref="V74:Z74"/>
    <mergeCell ref="D72:E72"/>
    <mergeCell ref="F72:G72"/>
    <mergeCell ref="D74:E74"/>
    <mergeCell ref="J69:K69"/>
    <mergeCell ref="J71:K71"/>
    <mergeCell ref="L71:P71"/>
    <mergeCell ref="V71:Z71"/>
    <mergeCell ref="AA69:AI69"/>
    <mergeCell ref="AA70:AI70"/>
    <mergeCell ref="L69:P69"/>
    <mergeCell ref="V69:Z69"/>
    <mergeCell ref="AA71:AI71"/>
    <mergeCell ref="L70:P70"/>
    <mergeCell ref="AA63:AI63"/>
    <mergeCell ref="B62:C62"/>
    <mergeCell ref="B68:C68"/>
    <mergeCell ref="J68:K68"/>
    <mergeCell ref="L68:Z68"/>
    <mergeCell ref="AA68:AI68"/>
    <mergeCell ref="B63:C63"/>
    <mergeCell ref="J63:K63"/>
    <mergeCell ref="L63:P63"/>
    <mergeCell ref="V63:Z63"/>
    <mergeCell ref="F74:G74"/>
    <mergeCell ref="H74:I74"/>
    <mergeCell ref="B70:C70"/>
    <mergeCell ref="J70:K70"/>
    <mergeCell ref="D73:E73"/>
    <mergeCell ref="F73:G73"/>
    <mergeCell ref="H73:I73"/>
    <mergeCell ref="J73:K73"/>
    <mergeCell ref="B72:C72"/>
    <mergeCell ref="H72:I72"/>
    <mergeCell ref="AA62:AI62"/>
    <mergeCell ref="L60:P60"/>
    <mergeCell ref="V60:Z60"/>
    <mergeCell ref="D61:E61"/>
    <mergeCell ref="D62:E62"/>
    <mergeCell ref="V62:Z62"/>
    <mergeCell ref="F62:G62"/>
    <mergeCell ref="AA60:AI60"/>
    <mergeCell ref="H60:I60"/>
    <mergeCell ref="H62:I62"/>
    <mergeCell ref="AA72:AI72"/>
    <mergeCell ref="B58:C58"/>
    <mergeCell ref="B59:C59"/>
    <mergeCell ref="J59:K59"/>
    <mergeCell ref="L59:P59"/>
    <mergeCell ref="V61:Z61"/>
    <mergeCell ref="AA61:AI61"/>
    <mergeCell ref="B60:C60"/>
    <mergeCell ref="J60:K60"/>
    <mergeCell ref="J62:K62"/>
    <mergeCell ref="V59:Z59"/>
    <mergeCell ref="AA59:AI59"/>
    <mergeCell ref="AA56:AI56"/>
    <mergeCell ref="J57:K57"/>
    <mergeCell ref="L57:P57"/>
    <mergeCell ref="V57:Z57"/>
    <mergeCell ref="AA57:AI57"/>
    <mergeCell ref="AA58:AI58"/>
    <mergeCell ref="V55:Z55"/>
    <mergeCell ref="V70:Z70"/>
    <mergeCell ref="AA55:AI55"/>
    <mergeCell ref="B54:C54"/>
    <mergeCell ref="B56:C56"/>
    <mergeCell ref="J56:K56"/>
    <mergeCell ref="L56:P56"/>
    <mergeCell ref="V56:Z56"/>
    <mergeCell ref="B61:C61"/>
    <mergeCell ref="J61:K61"/>
    <mergeCell ref="L54:P54"/>
    <mergeCell ref="B57:C57"/>
    <mergeCell ref="L62:P62"/>
    <mergeCell ref="V54:Z54"/>
    <mergeCell ref="F57:G57"/>
    <mergeCell ref="H61:I61"/>
    <mergeCell ref="L61:P61"/>
    <mergeCell ref="B55:C55"/>
    <mergeCell ref="J55:K55"/>
    <mergeCell ref="L55:P55"/>
    <mergeCell ref="F59:G59"/>
    <mergeCell ref="F60:G60"/>
    <mergeCell ref="F61:G61"/>
    <mergeCell ref="D59:E59"/>
    <mergeCell ref="D60:E60"/>
    <mergeCell ref="J54:K54"/>
    <mergeCell ref="F58:G58"/>
    <mergeCell ref="T24:AI24"/>
    <mergeCell ref="B25:M25"/>
    <mergeCell ref="P25:Q25"/>
    <mergeCell ref="B29:AI29"/>
    <mergeCell ref="P26:Q26"/>
    <mergeCell ref="B53:C53"/>
    <mergeCell ref="J53:K53"/>
    <mergeCell ref="L53:Z53"/>
    <mergeCell ref="J35:M35"/>
    <mergeCell ref="R35:S35"/>
    <mergeCell ref="V73:Z73"/>
    <mergeCell ref="AA73:AI73"/>
    <mergeCell ref="B33:E33"/>
    <mergeCell ref="J33:M33"/>
    <mergeCell ref="B34:E34"/>
    <mergeCell ref="D58:E58"/>
    <mergeCell ref="F53:G53"/>
    <mergeCell ref="D54:E54"/>
    <mergeCell ref="D55:E55"/>
    <mergeCell ref="D56:E56"/>
    <mergeCell ref="R19:S19"/>
    <mergeCell ref="T19:U19"/>
    <mergeCell ref="V19:W19"/>
    <mergeCell ref="B20:E20"/>
    <mergeCell ref="N20:Q20"/>
    <mergeCell ref="R20:S20"/>
    <mergeCell ref="T20:U20"/>
    <mergeCell ref="V20:W20"/>
    <mergeCell ref="B19:E19"/>
    <mergeCell ref="J19:M19"/>
    <mergeCell ref="V17:W17"/>
    <mergeCell ref="B18:E18"/>
    <mergeCell ref="F18:I18"/>
    <mergeCell ref="R18:S18"/>
    <mergeCell ref="T18:U18"/>
    <mergeCell ref="V18:W18"/>
    <mergeCell ref="B17:E17"/>
    <mergeCell ref="F17:I17"/>
    <mergeCell ref="J17:M17"/>
    <mergeCell ref="N17:Q17"/>
    <mergeCell ref="R17:S17"/>
    <mergeCell ref="T17:U17"/>
    <mergeCell ref="B13:E13"/>
    <mergeCell ref="N13:Q13"/>
    <mergeCell ref="R13:S13"/>
    <mergeCell ref="T13:U13"/>
    <mergeCell ref="V13:W13"/>
    <mergeCell ref="B15:E15"/>
    <mergeCell ref="B11:E11"/>
    <mergeCell ref="F11:I11"/>
    <mergeCell ref="R11:S11"/>
    <mergeCell ref="T11:U11"/>
    <mergeCell ref="V11:W11"/>
    <mergeCell ref="B12:E12"/>
    <mergeCell ref="J12:M12"/>
    <mergeCell ref="R12:S12"/>
    <mergeCell ref="T12:U12"/>
    <mergeCell ref="V12:W12"/>
    <mergeCell ref="F10:I10"/>
    <mergeCell ref="J10:M10"/>
    <mergeCell ref="N10:Q10"/>
    <mergeCell ref="R10:S10"/>
    <mergeCell ref="T10:U10"/>
    <mergeCell ref="V10:W10"/>
    <mergeCell ref="B2:AI2"/>
    <mergeCell ref="B4:AI4"/>
    <mergeCell ref="B6:AI6"/>
    <mergeCell ref="B8:E8"/>
    <mergeCell ref="B10:E10"/>
    <mergeCell ref="AA53:AI53"/>
    <mergeCell ref="B22:G22"/>
    <mergeCell ref="B45:G45"/>
    <mergeCell ref="T25:AI25"/>
    <mergeCell ref="B26:M26"/>
    <mergeCell ref="B24:M24"/>
    <mergeCell ref="P24:Q24"/>
    <mergeCell ref="D64:E64"/>
    <mergeCell ref="J64:K64"/>
    <mergeCell ref="L64:P64"/>
    <mergeCell ref="V64:Z64"/>
    <mergeCell ref="D53:E53"/>
    <mergeCell ref="D57:E57"/>
    <mergeCell ref="F54:G54"/>
    <mergeCell ref="F55:G55"/>
    <mergeCell ref="D71:E71"/>
    <mergeCell ref="F71:G71"/>
    <mergeCell ref="H71:I71"/>
    <mergeCell ref="D70:E70"/>
    <mergeCell ref="H63:I63"/>
    <mergeCell ref="T26:AI26"/>
    <mergeCell ref="B31:E31"/>
    <mergeCell ref="AA64:AI64"/>
    <mergeCell ref="AA54:AI54"/>
    <mergeCell ref="F56:G56"/>
    <mergeCell ref="B64:C64"/>
    <mergeCell ref="F64:G64"/>
    <mergeCell ref="B69:C69"/>
    <mergeCell ref="B79:C79"/>
    <mergeCell ref="J79:K79"/>
    <mergeCell ref="L79:P79"/>
    <mergeCell ref="H70:I70"/>
    <mergeCell ref="H64:I64"/>
    <mergeCell ref="F76:G76"/>
    <mergeCell ref="H76:I76"/>
    <mergeCell ref="V79:Z79"/>
    <mergeCell ref="AA79:AI79"/>
    <mergeCell ref="D79:E79"/>
    <mergeCell ref="F79:G79"/>
    <mergeCell ref="H79:I79"/>
    <mergeCell ref="L73:P73"/>
    <mergeCell ref="H77:I77"/>
    <mergeCell ref="D78:E78"/>
    <mergeCell ref="F78:G78"/>
    <mergeCell ref="H78:I78"/>
    <mergeCell ref="B51:G51"/>
    <mergeCell ref="B66:G66"/>
    <mergeCell ref="D68:E68"/>
    <mergeCell ref="F68:G68"/>
    <mergeCell ref="H68:I68"/>
    <mergeCell ref="D69:E69"/>
    <mergeCell ref="F69:G69"/>
    <mergeCell ref="H69:I69"/>
    <mergeCell ref="F63:G63"/>
    <mergeCell ref="H53:I53"/>
    <mergeCell ref="D77:E77"/>
    <mergeCell ref="F77:G77"/>
    <mergeCell ref="H54:I54"/>
    <mergeCell ref="H55:I55"/>
    <mergeCell ref="H56:I56"/>
    <mergeCell ref="H57:I57"/>
    <mergeCell ref="H58:I58"/>
    <mergeCell ref="H59:I59"/>
    <mergeCell ref="F70:G70"/>
    <mergeCell ref="D63:E63"/>
  </mergeCells>
  <printOptions/>
  <pageMargins left="0.33" right="0.32" top="0.43" bottom="0.53" header="0.3" footer="0.3"/>
  <pageSetup horizontalDpi="300" verticalDpi="3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6:J49"/>
  <sheetViews>
    <sheetView zoomScalePageLayoutView="0" workbookViewId="0" topLeftCell="A1">
      <selection activeCell="K44" sqref="K44"/>
    </sheetView>
  </sheetViews>
  <sheetFormatPr defaultColWidth="9.00390625" defaultRowHeight="13.5"/>
  <sheetData>
    <row r="46" ht="18" customHeight="1">
      <c r="A46" s="1" t="s">
        <v>139</v>
      </c>
    </row>
    <row r="47" ht="18" customHeight="1">
      <c r="A47" t="s">
        <v>134</v>
      </c>
    </row>
    <row r="48" ht="18" customHeight="1">
      <c r="A48" t="s">
        <v>136</v>
      </c>
    </row>
    <row r="49" spans="1:10" ht="18" customHeight="1">
      <c r="A49" s="234" t="s">
        <v>138</v>
      </c>
      <c r="B49" s="234"/>
      <c r="C49" s="234"/>
      <c r="D49" s="234"/>
      <c r="E49" s="234"/>
      <c r="F49" s="234"/>
      <c r="G49" s="234"/>
      <c r="H49" s="234"/>
      <c r="I49" s="234"/>
      <c r="J49" s="234"/>
    </row>
  </sheetData>
  <sheetProtection/>
  <mergeCells count="1">
    <mergeCell ref="A49:J49"/>
  </mergeCells>
  <printOptions/>
  <pageMargins left="0.7" right="0.7" top="0.75" bottom="0.75" header="0.3" footer="0.3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2014-03-18T06:09:21Z</cp:lastPrinted>
  <dcterms:created xsi:type="dcterms:W3CDTF">2005-06-10T02:43:03Z</dcterms:created>
  <dcterms:modified xsi:type="dcterms:W3CDTF">2014-03-18T06:15:23Z</dcterms:modified>
  <cp:category/>
  <cp:version/>
  <cp:contentType/>
  <cp:contentStatus/>
</cp:coreProperties>
</file>