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030" windowHeight="8880" activeTab="1"/>
  </bookViews>
  <sheets>
    <sheet name="表紙" sheetId="1" r:id="rId1"/>
    <sheet name="要項" sheetId="2" r:id="rId2"/>
    <sheet name="参加チーム" sheetId="3" r:id="rId3"/>
    <sheet name="日程表" sheetId="4" r:id="rId4"/>
    <sheet name="アクセスマップ" sheetId="5" r:id="rId5"/>
  </sheets>
  <definedNames>
    <definedName name="_xlnm.Print_Area" localSheetId="3">'日程表'!$A$1:$AN$50</definedName>
    <definedName name="_xlnm.Print_Area" localSheetId="0">'表紙'!$A$1:$P$86</definedName>
  </definedNames>
  <calcPr fullCalcOnLoad="1"/>
</workbook>
</file>

<file path=xl/sharedStrings.xml><?xml version="1.0" encoding="utf-8"?>
<sst xmlns="http://schemas.openxmlformats.org/spreadsheetml/2006/main" count="245" uniqueCount="114">
  <si>
    <t>各チ－ム代表者・監督　　殿</t>
  </si>
  <si>
    <t>日頃の活動成果を十分に発揮しサッカーを通してジュニア年代の心身の健全な育成と相互の親善及び技術向上、</t>
  </si>
  <si>
    <t>選手の中から、子どもたちの夢であるＪリーガー・日本代表が輩出できる様な場を目指して、皆さんにご協力頂き</t>
  </si>
  <si>
    <t>ながら、素晴らしい大会にしていきたいと考えています。</t>
  </si>
  <si>
    <t>そして指導者同士の情報交換を図り、地域のサッカー普及と向上に寄与されることを大会の趣旨と致します。</t>
  </si>
  <si>
    <t>協議規則</t>
  </si>
  <si>
    <t>全日本少年サッカー大会競技規則に準ずる。以下の項目については今大会用として定める。</t>
  </si>
  <si>
    <t>期　日</t>
  </si>
  <si>
    <t>競技方法</t>
  </si>
  <si>
    <t>審　判</t>
  </si>
  <si>
    <t>スポーツ保険に加入し、負傷・損傷等については各チームで責任をお願いします。</t>
  </si>
  <si>
    <t>救　急</t>
  </si>
  <si>
    <t>雨　天</t>
  </si>
  <si>
    <t>ただし、テントなどの用意は各チ－ムでの対応で宜しくお願いします。</t>
  </si>
  <si>
    <t>県名（地区名）</t>
  </si>
  <si>
    <t>センアーノ神戸</t>
  </si>
  <si>
    <t>試合時間</t>
  </si>
  <si>
    <t>私たちは１００年継続できるクラブを目指すべく名称変更いたしました。</t>
  </si>
  <si>
    <t>今後とも末長いご交流をよろしくお願いいたします。</t>
  </si>
  <si>
    <t>また、大会名であり、センアーノ神戸専用グランドの名称でもある『ドリームステップ』将来、このグランドを踏みしめた</t>
  </si>
  <si>
    <t>我々のチーム名は『センアーノ神戸』です！ポルトガル語で「１００年」という意味です。</t>
  </si>
  <si>
    <t>趣　旨</t>
  </si>
  <si>
    <t>名　称</t>
  </si>
  <si>
    <t>主　催</t>
  </si>
  <si>
    <t>会　場</t>
  </si>
  <si>
    <t>参加資格</t>
  </si>
  <si>
    <t>参加費</t>
  </si>
  <si>
    <t>表　彰</t>
  </si>
  <si>
    <t>神戸市</t>
  </si>
  <si>
    <t>※天候により、トレーニングマッチの中止や試合開始時間変更を行う場合あります。</t>
  </si>
  <si>
    <t>服　装</t>
  </si>
  <si>
    <t>ユニホームは色違いの２着を持参お願いします。また、ＧＫユニホームがない場合はビブスでも構いません。</t>
  </si>
  <si>
    <t>　　順位のつけ方</t>
  </si>
  <si>
    <t>①勝点（勝…３　引き分け…１　負け…０）</t>
  </si>
  <si>
    <t>②得失点差</t>
  </si>
  <si>
    <t>③総得点</t>
  </si>
  <si>
    <t>④抽選</t>
  </si>
  <si>
    <t>少雨決行といたします。中止時は７時００分に決定致します。事務局までお問い合わせお願いします。</t>
  </si>
  <si>
    <t>勝点</t>
  </si>
  <si>
    <t>勝</t>
  </si>
  <si>
    <t>引分</t>
  </si>
  <si>
    <t>得点</t>
  </si>
  <si>
    <t>失点</t>
  </si>
  <si>
    <t>得失点差</t>
  </si>
  <si>
    <t>順位</t>
  </si>
  <si>
    <t>得失</t>
  </si>
  <si>
    <t>合計</t>
  </si>
  <si>
    <t>－</t>
  </si>
  <si>
    <t>センアーノ神戸ＤＲＥＡＭ</t>
  </si>
  <si>
    <t>センアーノ神戸ＭＯＶＥ</t>
  </si>
  <si>
    <t>Ｎｏ．</t>
  </si>
  <si>
    <t>対戦カード</t>
  </si>
  <si>
    <r>
      <t>②</t>
    </r>
    <r>
      <rPr>
        <b/>
        <u val="single"/>
        <sz val="12"/>
        <rFont val="HGPｺﾞｼｯｸM"/>
        <family val="3"/>
      </rPr>
      <t>キックオフゴールは無効になります。</t>
    </r>
  </si>
  <si>
    <t>②</t>
  </si>
  <si>
    <t>チーム名</t>
  </si>
  <si>
    <t>平成２６年度日本サッカー協会第４種に登録している選手でありスポーツ障害保険に加入していること。</t>
  </si>
  <si>
    <t>６，０００円</t>
  </si>
  <si>
    <r>
      <t>①８人制で行う。また</t>
    </r>
    <r>
      <rPr>
        <b/>
        <u val="single"/>
        <sz val="11"/>
        <rFont val="HGPｺﾞｼｯｸM"/>
        <family val="3"/>
      </rPr>
      <t>フリー交代制です。審判の許可なく自由に交代してかまいません。</t>
    </r>
  </si>
  <si>
    <t>◆参加チーム一覧表◆</t>
  </si>
  <si>
    <t>※グラウンドは、基本９：００から使用可能です。アップなどはこちらから当日案内させて頂きます。</t>
  </si>
  <si>
    <t>コパセンアーノ</t>
  </si>
  <si>
    <t>　　センアーノ神戸　『コパセンアーノ』</t>
  </si>
  <si>
    <t>センアーノ神戸「コパセンアーノ」</t>
  </si>
  <si>
    <t>三木防災公園第３球技場（人工芝コート）</t>
  </si>
  <si>
    <t>①１人審判制でお願いいたします。（審判服の着用は必要ありません。）</t>
  </si>
  <si>
    <t>②相互審判でお願いいたします。（対戦カードの左側が前半、右側が後半でお願いいたします。）</t>
  </si>
  <si>
    <t>〒673-0515 兵庫県三木市志染町三津田１７０８</t>
  </si>
  <si>
    <t>③</t>
  </si>
  <si>
    <t>④</t>
  </si>
  <si>
    <t>⑤</t>
  </si>
  <si>
    <t>⑦</t>
  </si>
  <si>
    <t>⑧</t>
  </si>
  <si>
    <t>⑨</t>
  </si>
  <si>
    <t>⑩</t>
  </si>
  <si>
    <t>優勝・準優勝・第３位にトロフィー・楯を授与する。</t>
  </si>
  <si>
    <t>加古川市</t>
  </si>
  <si>
    <t>加古川神野ＳＣ　Ａｍｉｚａｄｅ　Ｊｒ</t>
  </si>
  <si>
    <t>【2014.8.29】</t>
  </si>
  <si>
    <t>《会場：三木防災公園》</t>
  </si>
  <si>
    <t>Ｎｏ．</t>
  </si>
  <si>
    <t>ＫＩＣＫ　ＯＦＦ</t>
  </si>
  <si>
    <t>①</t>
  </si>
  <si>
    <t>⑥</t>
  </si>
  <si>
    <t>◆Ａコート（フットサルコート側）◆</t>
  </si>
  <si>
    <t>☆トレーニングマッチ希望チームは、大会当日本部にてお申込みください。☆</t>
  </si>
  <si>
    <t>◆Ｂコート（遊歩道側）◆</t>
  </si>
  <si>
    <t>ｖｓ</t>
  </si>
  <si>
    <t>チャクラネスト奈良</t>
  </si>
  <si>
    <t>神野ＳＣ</t>
  </si>
  <si>
    <t>末広ＦＣ</t>
  </si>
  <si>
    <t>ヴィリッキーニ</t>
  </si>
  <si>
    <t>鹿の子台</t>
  </si>
  <si>
    <t>センアーノＤ</t>
  </si>
  <si>
    <t>センアーノＭ</t>
  </si>
  <si>
    <t>⑪</t>
  </si>
  <si>
    <t>相互（左：前半・右；後半）</t>
  </si>
  <si>
    <t>２５分１本
（１２分‐１分‐１２分）</t>
  </si>
  <si>
    <t>⑫
(TRM)</t>
  </si>
  <si>
    <t>⑪
(TRM)</t>
  </si>
  <si>
    <t>三木市</t>
  </si>
  <si>
    <t>ヴィリッキーニ自由東ＳＣ</t>
  </si>
  <si>
    <t>奈良県</t>
  </si>
  <si>
    <t>チャクラネスト奈良</t>
  </si>
  <si>
    <t>宝塚市</t>
  </si>
  <si>
    <t>末広ＦＣ</t>
  </si>
  <si>
    <t>鹿の子台ＦＣ</t>
  </si>
  <si>
    <t>平成２６年８月２９日（金）　Ｕ-１０大会(４年生以下）</t>
  </si>
  <si>
    <t>③大会の実施は下記の通りとする。</t>
  </si>
  <si>
    <t>　◇７チームによる総当たりリーグ戦を行い、次の方法でグループ毎の順位をつける。</t>
  </si>
  <si>
    <t>④試合時間について</t>
  </si>
  <si>
    <t>　◇２５分１本（１２分‐１分‐１２分）で行う。合間の１分はコートチェンジと給水のみで、コーチングはなしでお願いします。</t>
  </si>
  <si>
    <t>　　※必ず審判カードの引継ぎをお願いいたします。</t>
  </si>
  <si>
    <t>コパセンアーノ</t>
  </si>
  <si>
    <t>◇アクセスマップ◇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</si>
</sst>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79">
    <font>
      <sz val="11"/>
      <name val="ＭＳ Ｐゴシック"/>
      <family val="3"/>
    </font>
    <font>
      <u val="single"/>
      <sz val="11"/>
      <color indexed="12"/>
      <name val="ＭＳ Ｐゴシック"/>
      <family val="3"/>
    </font>
    <font>
      <sz val="6"/>
      <name val="ＭＳ Ｐゴシック"/>
      <family val="3"/>
    </font>
    <font>
      <b/>
      <sz val="11"/>
      <name val="ＭＳ Ｐゴシック"/>
      <family val="3"/>
    </font>
    <font>
      <u val="single"/>
      <sz val="11"/>
      <color indexed="36"/>
      <name val="ＭＳ Ｐゴシック"/>
      <family val="3"/>
    </font>
    <font>
      <sz val="11"/>
      <name val="HGPｺﾞｼｯｸM"/>
      <family val="3"/>
    </font>
    <font>
      <b/>
      <sz val="11"/>
      <name val="HGPｺﾞｼｯｸM"/>
      <family val="3"/>
    </font>
    <font>
      <b/>
      <sz val="12"/>
      <name val="HGPｺﾞｼｯｸM"/>
      <family val="3"/>
    </font>
    <font>
      <b/>
      <sz val="20"/>
      <name val="HGPｺﾞｼｯｸM"/>
      <family val="3"/>
    </font>
    <font>
      <sz val="20"/>
      <name val="HGPｺﾞｼｯｸM"/>
      <family val="3"/>
    </font>
    <font>
      <b/>
      <sz val="18"/>
      <name val="HGPｺﾞｼｯｸM"/>
      <family val="3"/>
    </font>
    <font>
      <sz val="11"/>
      <color indexed="8"/>
      <name val="Calibri"/>
      <family val="2"/>
    </font>
    <font>
      <sz val="10"/>
      <name val="HGPｺﾞｼｯｸM"/>
      <family val="3"/>
    </font>
    <font>
      <u val="single"/>
      <sz val="11"/>
      <name val="HGPｺﾞｼｯｸM"/>
      <family val="3"/>
    </font>
    <font>
      <b/>
      <sz val="18"/>
      <color indexed="9"/>
      <name val="HGPｺﾞｼｯｸM"/>
      <family val="3"/>
    </font>
    <font>
      <sz val="14"/>
      <name val="HGPｺﾞｼｯｸM"/>
      <family val="3"/>
    </font>
    <font>
      <b/>
      <u val="single"/>
      <sz val="14"/>
      <name val="HGPｺﾞｼｯｸM"/>
      <family val="3"/>
    </font>
    <font>
      <b/>
      <u val="single"/>
      <sz val="11"/>
      <name val="HGPｺﾞｼｯｸM"/>
      <family val="3"/>
    </font>
    <font>
      <b/>
      <u val="single"/>
      <sz val="12"/>
      <name val="HGPｺﾞｼｯｸM"/>
      <family val="3"/>
    </font>
    <font>
      <b/>
      <sz val="24"/>
      <name val="HGPｺﾞｼｯｸM"/>
      <family val="3"/>
    </font>
    <font>
      <sz val="11"/>
      <color indexed="8"/>
      <name val="ＭＳ Ｐゴシック"/>
      <family val="3"/>
    </font>
    <font>
      <sz val="11"/>
      <color indexed="8"/>
      <name val="HGP創英角ﾎﾟｯﾌﾟ体"/>
      <family val="3"/>
    </font>
    <font>
      <sz val="24"/>
      <color indexed="8"/>
      <name val="HGP創英角ﾎﾟｯﾌﾟ体"/>
      <family val="3"/>
    </font>
    <font>
      <sz val="11"/>
      <color indexed="8"/>
      <name val="HGPｺﾞｼｯｸE"/>
      <family val="3"/>
    </font>
    <font>
      <sz val="24"/>
      <color indexed="8"/>
      <name val="HGPｺﾞｼｯｸE"/>
      <family val="3"/>
    </font>
    <font>
      <sz val="18"/>
      <color indexed="8"/>
      <name val="HGPｺﾞｼｯｸM"/>
      <family val="3"/>
    </font>
    <font>
      <sz val="18"/>
      <color indexed="8"/>
      <name val="ＭＳ Ｐゴシック"/>
      <family val="3"/>
    </font>
    <font>
      <sz val="11"/>
      <color indexed="8"/>
      <name val="HGPｺﾞｼｯｸM"/>
      <family val="3"/>
    </font>
    <font>
      <b/>
      <sz val="26"/>
      <name val="HGPｺﾞｼｯｸM"/>
      <family val="3"/>
    </font>
    <font>
      <sz val="11"/>
      <name val="HGPｺﾞｼｯｸE"/>
      <family val="3"/>
    </font>
    <font>
      <sz val="22"/>
      <name val="HGPｺﾞｼｯｸE"/>
      <family val="3"/>
    </font>
    <font>
      <sz val="10"/>
      <name val="ＭＳ Ｐゴシック"/>
      <family val="3"/>
    </font>
    <font>
      <sz val="11"/>
      <name val="HGSｺﾞｼｯｸE"/>
      <family val="3"/>
    </font>
    <font>
      <sz val="18"/>
      <name val="HGSｺﾞｼｯｸE"/>
      <family val="3"/>
    </font>
    <font>
      <sz val="10"/>
      <name val="HGSｺﾞｼｯｸE"/>
      <family val="3"/>
    </font>
    <font>
      <sz val="14"/>
      <name val="HGSｺﾞｼｯｸE"/>
      <family val="3"/>
    </font>
    <font>
      <b/>
      <sz val="12"/>
      <name val="HGSｺﾞｼｯｸE"/>
      <family val="3"/>
    </font>
    <font>
      <sz val="16"/>
      <name val="HGSｺﾞｼｯｸE"/>
      <family val="3"/>
    </font>
    <font>
      <sz val="6"/>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9"/>
      <name val="HGPｺﾞｼｯｸM"/>
      <family val="3"/>
    </font>
    <font>
      <sz val="11"/>
      <color indexed="63"/>
      <name val="HGPｺﾞｼｯｸM"/>
      <family val="3"/>
    </font>
    <font>
      <b/>
      <sz val="32"/>
      <color indexed="8"/>
      <name val="HGPｺﾞｼｯｸM"/>
      <family val="3"/>
    </font>
    <font>
      <b/>
      <sz val="14"/>
      <color indexed="8"/>
      <name val="HGPｺﾞｼｯｸM"/>
      <family val="3"/>
    </font>
    <font>
      <b/>
      <sz val="11"/>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0"/>
      <name val="HGPｺﾞｼｯｸM"/>
      <family val="3"/>
    </font>
    <font>
      <sz val="11"/>
      <color rgb="FF333333"/>
      <name val="HGP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8"/>
        <bgColor indexed="64"/>
      </patternFill>
    </fill>
    <fill>
      <patternFill patternType="solid">
        <fgColor theme="0" tint="-0.499969989061355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color indexed="63"/>
      </bottom>
    </border>
    <border>
      <left style="medium"/>
      <right style="medium"/>
      <top style="medium"/>
      <bottom style="medium"/>
    </border>
    <border>
      <left style="medium"/>
      <right style="medium"/>
      <top>
        <color indexed="63"/>
      </top>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uble"/>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5" fillId="30" borderId="4" applyNumberFormat="0" applyAlignment="0" applyProtection="0"/>
    <xf numFmtId="0" fontId="0"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76" fillId="31" borderId="0" applyNumberFormat="0" applyBorder="0" applyAlignment="0" applyProtection="0"/>
  </cellStyleXfs>
  <cellXfs count="168">
    <xf numFmtId="0" fontId="0" fillId="0" borderId="0" xfId="0" applyAlignment="1">
      <alignment/>
    </xf>
    <xf numFmtId="0" fontId="3" fillId="0" borderId="0" xfId="0" applyFont="1" applyAlignment="1">
      <alignment/>
    </xf>
    <xf numFmtId="0" fontId="0" fillId="0" borderId="0" xfId="66">
      <alignment vertical="center"/>
      <protection/>
    </xf>
    <xf numFmtId="0" fontId="5" fillId="0" borderId="0" xfId="0" applyFont="1" applyAlignment="1">
      <alignment/>
    </xf>
    <xf numFmtId="0" fontId="5" fillId="0" borderId="0" xfId="66" applyFont="1">
      <alignment vertical="center"/>
      <protection/>
    </xf>
    <xf numFmtId="0" fontId="77" fillId="0" borderId="0" xfId="0" applyFont="1" applyFill="1" applyBorder="1" applyAlignment="1">
      <alignment vertical="center"/>
    </xf>
    <xf numFmtId="0" fontId="8" fillId="0" borderId="0" xfId="66" applyFont="1" applyBorder="1" applyAlignment="1">
      <alignment horizontal="center" vertical="center"/>
      <protection/>
    </xf>
    <xf numFmtId="0" fontId="5" fillId="0" borderId="0" xfId="0" applyFont="1" applyAlignment="1">
      <alignment horizontal="left"/>
    </xf>
    <xf numFmtId="0" fontId="10" fillId="0" borderId="0" xfId="0" applyFont="1" applyBorder="1" applyAlignment="1">
      <alignment horizontal="center" vertical="center"/>
    </xf>
    <xf numFmtId="0" fontId="8" fillId="32" borderId="10" xfId="66" applyFont="1" applyFill="1" applyBorder="1" applyAlignment="1">
      <alignment horizontal="center" vertical="center"/>
      <protection/>
    </xf>
    <xf numFmtId="0" fontId="5" fillId="0" borderId="0" xfId="0" applyFont="1" applyAlignment="1">
      <alignment vertical="center"/>
    </xf>
    <xf numFmtId="0" fontId="13" fillId="0" borderId="0" xfId="0" applyFont="1" applyAlignment="1">
      <alignment horizontal="left"/>
    </xf>
    <xf numFmtId="0" fontId="5" fillId="0" borderId="0" xfId="0" applyFont="1" applyAlignment="1">
      <alignment horizontal="right"/>
    </xf>
    <xf numFmtId="0" fontId="16"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xf>
    <xf numFmtId="0" fontId="6" fillId="0" borderId="0" xfId="0" applyFont="1" applyAlignment="1">
      <alignment horizontal="left" vertical="center"/>
    </xf>
    <xf numFmtId="0" fontId="6" fillId="0" borderId="0" xfId="0" applyFont="1" applyAlignment="1">
      <alignment vertical="center"/>
    </xf>
    <xf numFmtId="0" fontId="21" fillId="0" borderId="0" xfId="67" applyFont="1">
      <alignment vertical="center"/>
      <protection/>
    </xf>
    <xf numFmtId="0" fontId="20" fillId="0" borderId="0" xfId="67" applyFont="1">
      <alignment vertical="center"/>
      <protection/>
    </xf>
    <xf numFmtId="0" fontId="22" fillId="0" borderId="0" xfId="67" applyFont="1" applyBorder="1" applyAlignment="1">
      <alignment horizontal="center" vertical="center"/>
      <protection/>
    </xf>
    <xf numFmtId="0" fontId="23" fillId="0" borderId="0" xfId="67" applyFont="1">
      <alignment vertical="center"/>
      <protection/>
    </xf>
    <xf numFmtId="0" fontId="24" fillId="0" borderId="0" xfId="67" applyFont="1" applyAlignment="1">
      <alignment horizontal="center" vertical="center"/>
      <protection/>
    </xf>
    <xf numFmtId="0" fontId="25" fillId="0" borderId="0" xfId="67" applyFont="1">
      <alignment vertical="center"/>
      <protection/>
    </xf>
    <xf numFmtId="0" fontId="26" fillId="0" borderId="0" xfId="67" applyFont="1">
      <alignment vertical="center"/>
      <protection/>
    </xf>
    <xf numFmtId="0" fontId="27" fillId="0" borderId="0" xfId="67" applyFont="1">
      <alignment vertical="center"/>
      <protection/>
    </xf>
    <xf numFmtId="0" fontId="5" fillId="0" borderId="0" xfId="0" applyFont="1" applyBorder="1" applyAlignment="1">
      <alignment/>
    </xf>
    <xf numFmtId="0" fontId="5" fillId="0" borderId="0" xfId="0" applyFont="1" applyBorder="1" applyAlignment="1">
      <alignment horizontal="center"/>
    </xf>
    <xf numFmtId="0" fontId="29" fillId="0" borderId="0" xfId="0" applyFont="1" applyAlignment="1">
      <alignment vertical="center"/>
    </xf>
    <xf numFmtId="0" fontId="78" fillId="0" borderId="0" xfId="0" applyFont="1" applyAlignment="1">
      <alignment/>
    </xf>
    <xf numFmtId="0" fontId="8" fillId="0" borderId="11" xfId="66" applyFont="1" applyBorder="1" applyAlignment="1">
      <alignment horizontal="center" vertical="center"/>
      <protection/>
    </xf>
    <xf numFmtId="0" fontId="8" fillId="0" borderId="12" xfId="66" applyFont="1" applyBorder="1" applyAlignment="1">
      <alignment horizontal="center" vertical="center"/>
      <protection/>
    </xf>
    <xf numFmtId="0" fontId="8" fillId="0" borderId="13" xfId="66" applyFont="1" applyBorder="1" applyAlignment="1">
      <alignment horizontal="center" vertical="center"/>
      <protection/>
    </xf>
    <xf numFmtId="0" fontId="32" fillId="0" borderId="0" xfId="0" applyFont="1" applyFill="1" applyAlignment="1">
      <alignment horizontal="center" vertical="center"/>
    </xf>
    <xf numFmtId="56" fontId="32" fillId="0" borderId="0" xfId="0" applyNumberFormat="1" applyFont="1" applyFill="1" applyAlignment="1">
      <alignment horizontal="center" vertical="center"/>
    </xf>
    <xf numFmtId="0" fontId="32" fillId="0" borderId="0" xfId="0" applyFont="1" applyFill="1" applyAlignment="1">
      <alignment horizontal="right" vertical="center"/>
    </xf>
    <xf numFmtId="0" fontId="32" fillId="0" borderId="0" xfId="0" applyFont="1" applyFill="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34" fillId="0" borderId="0" xfId="0" applyFont="1" applyFill="1" applyAlignment="1">
      <alignment horizontal="left" vertical="center"/>
    </xf>
    <xf numFmtId="0" fontId="34" fillId="0" borderId="14" xfId="0" applyFont="1" applyFill="1" applyBorder="1" applyAlignment="1">
      <alignment horizontal="center" vertical="center" shrinkToFit="1"/>
    </xf>
    <xf numFmtId="0" fontId="32" fillId="0" borderId="15" xfId="0" applyFont="1" applyFill="1" applyBorder="1" applyAlignment="1">
      <alignment horizontal="right" vertical="center" shrinkToFit="1"/>
    </xf>
    <xf numFmtId="0" fontId="32" fillId="33" borderId="16" xfId="0" applyFont="1" applyFill="1" applyBorder="1" applyAlignment="1">
      <alignment horizontal="right" vertical="center" shrinkToFit="1"/>
    </xf>
    <xf numFmtId="0" fontId="32" fillId="0" borderId="16" xfId="0" applyFont="1" applyFill="1" applyBorder="1" applyAlignment="1">
      <alignment horizontal="center" vertical="center" shrinkToFit="1"/>
    </xf>
    <xf numFmtId="0" fontId="32" fillId="33" borderId="17" xfId="0" applyFont="1" applyFill="1" applyBorder="1" applyAlignment="1">
      <alignment horizontal="left" vertical="center" shrinkToFit="1"/>
    </xf>
    <xf numFmtId="0" fontId="32" fillId="0" borderId="18" xfId="0" applyFont="1" applyFill="1" applyBorder="1" applyAlignment="1">
      <alignment horizontal="center" vertical="center" shrinkToFit="1"/>
    </xf>
    <xf numFmtId="0" fontId="32" fillId="0" borderId="16" xfId="0" applyFont="1" applyFill="1" applyBorder="1" applyAlignment="1">
      <alignment horizontal="right" vertical="center" shrinkToFit="1"/>
    </xf>
    <xf numFmtId="0" fontId="32" fillId="0" borderId="17" xfId="0" applyFont="1" applyFill="1" applyBorder="1" applyAlignment="1">
      <alignment horizontal="left" vertical="center" shrinkToFit="1"/>
    </xf>
    <xf numFmtId="0" fontId="32" fillId="33" borderId="16" xfId="0" applyFont="1" applyFill="1" applyBorder="1" applyAlignment="1">
      <alignment vertical="center" shrinkToFit="1"/>
    </xf>
    <xf numFmtId="0" fontId="32" fillId="0" borderId="19" xfId="0" applyFont="1" applyFill="1" applyBorder="1" applyAlignment="1">
      <alignment horizontal="right" vertical="center" shrinkToFit="1"/>
    </xf>
    <xf numFmtId="0" fontId="32" fillId="0" borderId="20" xfId="0" applyFont="1" applyFill="1" applyBorder="1" applyAlignment="1">
      <alignment horizontal="right" vertical="center" shrinkToFit="1"/>
    </xf>
    <xf numFmtId="0" fontId="32" fillId="0" borderId="20" xfId="0" applyFont="1" applyFill="1" applyBorder="1" applyAlignment="1">
      <alignment horizontal="center" vertical="center" shrinkToFit="1"/>
    </xf>
    <xf numFmtId="0" fontId="32" fillId="0" borderId="21" xfId="0" applyFont="1" applyFill="1" applyBorder="1" applyAlignment="1">
      <alignment horizontal="left" vertical="center" shrinkToFit="1"/>
    </xf>
    <xf numFmtId="0" fontId="32" fillId="0" borderId="20" xfId="0" applyFont="1" applyFill="1" applyBorder="1" applyAlignment="1">
      <alignment vertical="center" shrinkToFit="1"/>
    </xf>
    <xf numFmtId="0" fontId="32" fillId="0" borderId="22" xfId="0" applyFont="1" applyFill="1" applyBorder="1" applyAlignment="1">
      <alignment horizontal="center" vertical="center" shrinkToFit="1"/>
    </xf>
    <xf numFmtId="0" fontId="34" fillId="0" borderId="0" xfId="0" applyFont="1" applyFill="1" applyAlignment="1">
      <alignment horizontal="center"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horizontal="right" vertical="center" shrinkToFit="1"/>
    </xf>
    <xf numFmtId="0" fontId="32" fillId="0" borderId="0" xfId="0" applyFont="1" applyFill="1" applyBorder="1" applyAlignment="1">
      <alignment horizontal="right" vertical="center" shrinkToFit="1"/>
    </xf>
    <xf numFmtId="0" fontId="32"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34" fillId="0" borderId="0" xfId="0" applyFont="1" applyFill="1" applyBorder="1" applyAlignment="1">
      <alignment horizontal="left" vertical="center" shrinkToFit="1"/>
    </xf>
    <xf numFmtId="0" fontId="32" fillId="0" borderId="0" xfId="0" applyFont="1" applyFill="1" applyBorder="1" applyAlignment="1">
      <alignment horizontal="center" vertical="center" shrinkToFit="1"/>
    </xf>
    <xf numFmtId="188" fontId="32" fillId="0" borderId="0" xfId="0" applyNumberFormat="1"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4" fillId="0" borderId="23" xfId="0" applyFont="1" applyFill="1" applyBorder="1" applyAlignment="1">
      <alignment vertical="center"/>
    </xf>
    <xf numFmtId="0" fontId="24" fillId="0" borderId="0" xfId="67" applyFont="1" applyAlignment="1">
      <alignment horizontal="center" vertical="center"/>
      <protection/>
    </xf>
    <xf numFmtId="0" fontId="9" fillId="0" borderId="0" xfId="0" applyFont="1" applyBorder="1" applyAlignment="1">
      <alignment horizontal="center" vertical="center"/>
    </xf>
    <xf numFmtId="0" fontId="9"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xf>
    <xf numFmtId="0" fontId="5" fillId="0" borderId="0" xfId="0" applyFont="1" applyAlignment="1">
      <alignment horizontal="right"/>
    </xf>
    <xf numFmtId="0" fontId="15" fillId="0" borderId="0" xfId="0" applyFont="1" applyBorder="1" applyAlignment="1">
      <alignment horizontal="left" vertical="center"/>
    </xf>
    <xf numFmtId="0" fontId="14" fillId="34" borderId="15"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2"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8" fillId="0" borderId="24" xfId="66" applyFont="1" applyBorder="1" applyAlignment="1">
      <alignment horizontal="center" vertical="center"/>
      <protection/>
    </xf>
    <xf numFmtId="0" fontId="8" fillId="0" borderId="25" xfId="66" applyFont="1" applyBorder="1" applyAlignment="1">
      <alignment horizontal="center" vertical="center"/>
      <protection/>
    </xf>
    <xf numFmtId="0" fontId="8" fillId="0" borderId="26" xfId="66" applyFont="1" applyBorder="1" applyAlignment="1">
      <alignment horizontal="center" vertical="center"/>
      <protection/>
    </xf>
    <xf numFmtId="0" fontId="8" fillId="0" borderId="27" xfId="66" applyFont="1" applyBorder="1" applyAlignment="1">
      <alignment horizontal="center" vertical="center"/>
      <protection/>
    </xf>
    <xf numFmtId="0" fontId="8" fillId="0" borderId="28" xfId="66" applyFont="1" applyBorder="1" applyAlignment="1">
      <alignment horizontal="center" vertical="center"/>
      <protection/>
    </xf>
    <xf numFmtId="0" fontId="19" fillId="0" borderId="29" xfId="0" applyFont="1" applyFill="1" applyBorder="1" applyAlignment="1">
      <alignment horizontal="distributed" vertical="center" indent="4"/>
    </xf>
    <xf numFmtId="0" fontId="8" fillId="32" borderId="30" xfId="66" applyFont="1" applyFill="1" applyBorder="1" applyAlignment="1">
      <alignment horizontal="center" vertical="center" shrinkToFit="1"/>
      <protection/>
    </xf>
    <xf numFmtId="0" fontId="8" fillId="32" borderId="31" xfId="66" applyFont="1" applyFill="1" applyBorder="1" applyAlignment="1">
      <alignment horizontal="center" vertical="center" shrinkToFit="1"/>
      <protection/>
    </xf>
    <xf numFmtId="0" fontId="8" fillId="32" borderId="30" xfId="66" applyFont="1" applyFill="1" applyBorder="1" applyAlignment="1">
      <alignment horizontal="distributed" vertical="center" indent="5"/>
      <protection/>
    </xf>
    <xf numFmtId="0" fontId="8" fillId="32" borderId="32" xfId="66" applyFont="1" applyFill="1" applyBorder="1" applyAlignment="1">
      <alignment horizontal="distributed" vertical="center" indent="5"/>
      <protection/>
    </xf>
    <xf numFmtId="0" fontId="8" fillId="32" borderId="31" xfId="66" applyFont="1" applyFill="1" applyBorder="1" applyAlignment="1">
      <alignment horizontal="distributed" vertical="center" indent="5"/>
      <protection/>
    </xf>
    <xf numFmtId="0" fontId="8" fillId="0" borderId="33" xfId="66" applyFont="1" applyBorder="1" applyAlignment="1">
      <alignment horizontal="center" vertical="center"/>
      <protection/>
    </xf>
    <xf numFmtId="0" fontId="8" fillId="0" borderId="34" xfId="66" applyFont="1" applyBorder="1" applyAlignment="1">
      <alignment horizontal="center" vertical="center"/>
      <protection/>
    </xf>
    <xf numFmtId="0" fontId="8" fillId="0" borderId="23" xfId="66" applyFont="1" applyBorder="1" applyAlignment="1">
      <alignment horizontal="center" vertical="center"/>
      <protection/>
    </xf>
    <xf numFmtId="0" fontId="8" fillId="0" borderId="0" xfId="66" applyFont="1" applyBorder="1" applyAlignment="1">
      <alignment horizontal="center" vertical="center"/>
      <protection/>
    </xf>
    <xf numFmtId="0" fontId="28" fillId="0" borderId="0" xfId="66" applyFont="1" applyAlignment="1">
      <alignment horizontal="distributed" vertical="center" indent="5"/>
      <protection/>
    </xf>
    <xf numFmtId="0" fontId="8" fillId="0" borderId="35" xfId="66" applyFont="1" applyBorder="1" applyAlignment="1">
      <alignment horizontal="center" vertical="center"/>
      <protection/>
    </xf>
    <xf numFmtId="0" fontId="8" fillId="0" borderId="36" xfId="66" applyFont="1" applyBorder="1" applyAlignment="1">
      <alignment horizontal="center" vertical="center"/>
      <protection/>
    </xf>
    <xf numFmtId="0" fontId="8" fillId="0" borderId="37" xfId="66" applyFont="1" applyBorder="1" applyAlignment="1">
      <alignment horizontal="center" vertical="center"/>
      <protection/>
    </xf>
    <xf numFmtId="0" fontId="32" fillId="0" borderId="38"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0" borderId="40" xfId="0" applyFont="1" applyFill="1" applyBorder="1" applyAlignment="1">
      <alignment vertical="center" shrinkToFit="1"/>
    </xf>
    <xf numFmtId="0" fontId="34" fillId="0" borderId="41" xfId="0" applyFont="1" applyFill="1" applyBorder="1" applyAlignment="1">
      <alignment horizontal="center" vertical="center" shrinkToFit="1"/>
    </xf>
    <xf numFmtId="0" fontId="34" fillId="0" borderId="32" xfId="0" applyFont="1" applyFill="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14" xfId="0" applyFont="1" applyFill="1" applyBorder="1" applyAlignment="1">
      <alignment horizontal="center" vertical="center" shrinkToFit="1"/>
    </xf>
    <xf numFmtId="0" fontId="34" fillId="0" borderId="42" xfId="0" applyFont="1" applyFill="1" applyBorder="1" applyAlignment="1">
      <alignment horizontal="center" vertical="center" shrinkToFit="1"/>
    </xf>
    <xf numFmtId="0" fontId="34" fillId="0" borderId="43"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2" fillId="35" borderId="15" xfId="0" applyFont="1" applyFill="1" applyBorder="1" applyAlignment="1">
      <alignment horizontal="center" vertical="center" shrinkToFit="1"/>
    </xf>
    <xf numFmtId="0" fontId="32" fillId="35" borderId="16" xfId="0" applyFont="1" applyFill="1" applyBorder="1" applyAlignment="1">
      <alignment vertical="center" shrinkToFit="1"/>
    </xf>
    <xf numFmtId="0" fontId="32" fillId="35" borderId="17" xfId="0" applyFont="1" applyFill="1" applyBorder="1" applyAlignment="1">
      <alignment vertical="center" shrinkToFit="1"/>
    </xf>
    <xf numFmtId="0" fontId="32" fillId="0" borderId="17"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188" fontId="32" fillId="0" borderId="18" xfId="0" applyNumberFormat="1"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2" fillId="35" borderId="16" xfId="0" applyFont="1" applyFill="1" applyBorder="1" applyAlignment="1">
      <alignment horizontal="center" vertical="center" shrinkToFit="1"/>
    </xf>
    <xf numFmtId="0" fontId="32" fillId="35" borderId="17"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188" fontId="32" fillId="0" borderId="15" xfId="0" applyNumberFormat="1" applyFont="1" applyFill="1" applyBorder="1" applyAlignment="1">
      <alignment horizontal="center" vertical="center" shrinkToFit="1"/>
    </xf>
    <xf numFmtId="188" fontId="32" fillId="0" borderId="17" xfId="0" applyNumberFormat="1" applyFont="1" applyFill="1" applyBorder="1" applyAlignment="1">
      <alignment horizontal="center" vertical="center" shrinkToFit="1"/>
    </xf>
    <xf numFmtId="0" fontId="36" fillId="0" borderId="15" xfId="0" applyFont="1" applyFill="1" applyBorder="1" applyAlignment="1">
      <alignment horizontal="center" vertical="center" shrinkToFit="1"/>
    </xf>
    <xf numFmtId="0" fontId="36" fillId="0" borderId="46"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0" fontId="34" fillId="0" borderId="22"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0" fontId="32" fillId="35" borderId="19" xfId="0" applyFont="1" applyFill="1" applyBorder="1" applyAlignment="1">
      <alignment horizontal="center" vertical="center" shrinkToFit="1"/>
    </xf>
    <xf numFmtId="0" fontId="32" fillId="35" borderId="20" xfId="0" applyFont="1" applyFill="1" applyBorder="1" applyAlignment="1">
      <alignment vertical="center" shrinkToFit="1"/>
    </xf>
    <xf numFmtId="0" fontId="32" fillId="35" borderId="21" xfId="0" applyFont="1" applyFill="1" applyBorder="1" applyAlignment="1">
      <alignment vertical="center" shrinkToFit="1"/>
    </xf>
    <xf numFmtId="0" fontId="32" fillId="0" borderId="21"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188" fontId="32" fillId="0" borderId="22" xfId="0" applyNumberFormat="1"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6" fillId="0" borderId="48" xfId="0" applyFont="1" applyFill="1" applyBorder="1" applyAlignment="1">
      <alignment horizontal="center" vertical="center" shrinkToFit="1"/>
    </xf>
    <xf numFmtId="0" fontId="34" fillId="0" borderId="33" xfId="0" applyFont="1" applyFill="1" applyBorder="1" applyAlignment="1">
      <alignment horizontal="center" vertical="center"/>
    </xf>
    <xf numFmtId="0" fontId="34" fillId="0" borderId="23" xfId="0" applyFont="1" applyFill="1" applyBorder="1" applyAlignment="1">
      <alignment horizontal="center" vertical="center"/>
    </xf>
    <xf numFmtId="0" fontId="33" fillId="0" borderId="29" xfId="0" applyFont="1" applyFill="1" applyBorder="1" applyAlignment="1">
      <alignment horizontal="distributed" vertical="center" indent="5"/>
    </xf>
    <xf numFmtId="0" fontId="33" fillId="0" borderId="0" xfId="0" applyFont="1" applyFill="1" applyAlignment="1">
      <alignment horizontal="center" vertical="center"/>
    </xf>
    <xf numFmtId="0" fontId="35" fillId="0" borderId="0" xfId="0" applyFont="1" applyFill="1" applyAlignment="1">
      <alignment horizontal="distributed" vertical="center" indent="5"/>
    </xf>
    <xf numFmtId="0" fontId="34" fillId="0" borderId="33" xfId="0" applyFont="1" applyFill="1" applyBorder="1" applyAlignment="1">
      <alignment horizontal="center" vertical="center" shrinkToFit="1"/>
    </xf>
    <xf numFmtId="0" fontId="34" fillId="0" borderId="23"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34" xfId="0" applyFont="1" applyFill="1" applyBorder="1" applyAlignment="1">
      <alignment horizontal="center" vertical="center"/>
    </xf>
    <xf numFmtId="20" fontId="37" fillId="0" borderId="33" xfId="0" applyNumberFormat="1" applyFont="1" applyFill="1" applyBorder="1" applyAlignment="1">
      <alignment horizontal="center" vertical="center" shrinkToFit="1"/>
    </xf>
    <xf numFmtId="0" fontId="37" fillId="0" borderId="23" xfId="0" applyFont="1" applyFill="1" applyBorder="1" applyAlignment="1">
      <alignment horizontal="center" vertical="center" shrinkToFit="1"/>
    </xf>
    <xf numFmtId="0" fontId="37" fillId="0" borderId="34" xfId="0" applyFont="1" applyFill="1" applyBorder="1" applyAlignment="1">
      <alignment horizontal="center" vertical="center" shrinkToFit="1"/>
    </xf>
    <xf numFmtId="0" fontId="38" fillId="0" borderId="23" xfId="0" applyFont="1" applyFill="1" applyBorder="1" applyAlignment="1">
      <alignment horizontal="center" vertical="center" wrapText="1"/>
    </xf>
    <xf numFmtId="0" fontId="38" fillId="0" borderId="23" xfId="0" applyFont="1" applyFill="1" applyBorder="1" applyAlignment="1">
      <alignment horizontal="center" vertical="center"/>
    </xf>
    <xf numFmtId="0" fontId="32" fillId="0" borderId="0" xfId="0" applyFont="1" applyFill="1" applyAlignment="1">
      <alignment horizontal="center" vertical="center" shrinkToFit="1"/>
    </xf>
    <xf numFmtId="0" fontId="32" fillId="0" borderId="0" xfId="0" applyFont="1" applyFill="1" applyAlignment="1">
      <alignment horizontal="center" vertical="center"/>
    </xf>
    <xf numFmtId="0" fontId="34" fillId="0" borderId="0" xfId="0" applyFont="1" applyFill="1" applyAlignment="1">
      <alignment horizontal="center" vertical="center"/>
    </xf>
    <xf numFmtId="0" fontId="34" fillId="0" borderId="33" xfId="0" applyFont="1" applyFill="1" applyBorder="1" applyAlignment="1">
      <alignment horizontal="distributed" vertical="center" indent="5"/>
    </xf>
    <xf numFmtId="0" fontId="34" fillId="0" borderId="23" xfId="0" applyFont="1" applyFill="1" applyBorder="1" applyAlignment="1">
      <alignment horizontal="distributed" vertical="center" indent="5"/>
    </xf>
    <xf numFmtId="0" fontId="34" fillId="0" borderId="34" xfId="0" applyFont="1" applyFill="1" applyBorder="1" applyAlignment="1">
      <alignment horizontal="distributed" vertical="center" indent="5"/>
    </xf>
    <xf numFmtId="0" fontId="34" fillId="0" borderId="33"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distributed" vertical="center" indent="5"/>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_2002(U-15)全国大会報告書" xfId="66"/>
    <cellStyle name="標準_2002(U-18)全国大会報告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1</xdr:row>
      <xdr:rowOff>85725</xdr:rowOff>
    </xdr:from>
    <xdr:ext cx="6000750" cy="800100"/>
    <xdr:sp>
      <xdr:nvSpPr>
        <xdr:cNvPr id="1" name="正方形/長方形 1"/>
        <xdr:cNvSpPr>
          <a:spLocks/>
        </xdr:cNvSpPr>
      </xdr:nvSpPr>
      <xdr:spPr>
        <a:xfrm>
          <a:off x="323850" y="257175"/>
          <a:ext cx="6000750" cy="800100"/>
        </a:xfrm>
        <a:prstGeom prst="rect">
          <a:avLst/>
        </a:prstGeom>
        <a:noFill/>
        <a:ln w="9525" cmpd="sng">
          <a:noFill/>
        </a:ln>
      </xdr:spPr>
      <xdr:txBody>
        <a:bodyPr vertOverflow="clip" wrap="square"/>
        <a:p>
          <a:pPr algn="l">
            <a:defRPr/>
          </a:pPr>
          <a:r>
            <a:rPr lang="en-US" cap="none" sz="3200" b="1" i="0" u="none" baseline="0">
              <a:solidFill>
                <a:srgbClr val="000000"/>
              </a:solidFill>
            </a:rPr>
            <a:t>コパ　センアーノ　Ｕ１０</a:t>
          </a:r>
        </a:p>
      </xdr:txBody>
    </xdr:sp>
    <xdr:clientData/>
  </xdr:oneCellAnchor>
  <xdr:twoCellAnchor>
    <xdr:from>
      <xdr:col>4</xdr:col>
      <xdr:colOff>361950</xdr:colOff>
      <xdr:row>74</xdr:row>
      <xdr:rowOff>19050</xdr:rowOff>
    </xdr:from>
    <xdr:to>
      <xdr:col>15</xdr:col>
      <xdr:colOff>628650</xdr:colOff>
      <xdr:row>84</xdr:row>
      <xdr:rowOff>133350</xdr:rowOff>
    </xdr:to>
    <xdr:grpSp>
      <xdr:nvGrpSpPr>
        <xdr:cNvPr id="2" name="グループ化 3"/>
        <xdr:cNvGrpSpPr>
          <a:grpSpLocks/>
        </xdr:cNvGrpSpPr>
      </xdr:nvGrpSpPr>
      <xdr:grpSpPr>
        <a:xfrm>
          <a:off x="3019425" y="14468475"/>
          <a:ext cx="7324725" cy="1828800"/>
          <a:chOff x="3590925" y="14128095"/>
          <a:chExt cx="7328646" cy="1827961"/>
        </a:xfrm>
        <a:solidFill>
          <a:srgbClr val="FFFFFF"/>
        </a:solidFill>
      </xdr:grpSpPr>
      <xdr:sp>
        <xdr:nvSpPr>
          <xdr:cNvPr id="3" name="テキスト ボックス 2"/>
          <xdr:cNvSpPr txBox="1">
            <a:spLocks noChangeArrowheads="1"/>
          </xdr:cNvSpPr>
        </xdr:nvSpPr>
        <xdr:spPr>
          <a:xfrm>
            <a:off x="5884791" y="14128095"/>
            <a:ext cx="5034780" cy="1827961"/>
          </a:xfrm>
          <a:prstGeom prst="rect">
            <a:avLst/>
          </a:prstGeom>
          <a:noFill/>
          <a:ln w="9525" cmpd="sng">
            <a:noFill/>
          </a:ln>
        </xdr:spPr>
        <xdr:txBody>
          <a:bodyPr vertOverflow="clip" wrap="square"/>
          <a:p>
            <a:pPr algn="l">
              <a:defRPr/>
            </a:pPr>
            <a:r>
              <a:rPr lang="en-US" cap="none" sz="1400" b="1" i="0" u="none" baseline="0">
                <a:solidFill>
                  <a:srgbClr val="000000"/>
                </a:solidFill>
                <a:latin typeface="HGPｺﾞｼｯｸM"/>
                <a:ea typeface="HGPｺﾞｼｯｸM"/>
                <a:cs typeface="HGPｺﾞｼｯｸM"/>
              </a:rPr>
              <a:t>主催：ＮＰＯ法人日本スポーツ夢クラブ（センアーノ神戸）</a:t>
            </a:r>
            <a:r>
              <a:rPr lang="en-US" cap="none" sz="14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期日：平成２６年８月２９日（金）</a:t>
            </a:r>
            <a:r>
              <a:rPr lang="en-US" cap="none" sz="14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会場：三木防災公園第３球技場（人工芝コート）　</a:t>
            </a:r>
            <a:r>
              <a:rPr lang="en-US" cap="none" sz="14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　　　　（兵庫県三木市志染町三津田１７０８）　　　　　　　　　　</a:t>
            </a:r>
            <a:r>
              <a:rPr lang="en-US" cap="none" sz="14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
</a:t>
            </a:r>
          </a:p>
        </xdr:txBody>
      </xdr:sp>
      <xdr:pic>
        <xdr:nvPicPr>
          <xdr:cNvPr id="4" name="図 4" descr="白黒横（文字横）.bmp"/>
          <xdr:cNvPicPr preferRelativeResize="1">
            <a:picLocks noChangeAspect="1"/>
          </xdr:cNvPicPr>
        </xdr:nvPicPr>
        <xdr:blipFill>
          <a:blip r:embed="rId1"/>
          <a:stretch>
            <a:fillRect/>
          </a:stretch>
        </xdr:blipFill>
        <xdr:spPr>
          <a:xfrm>
            <a:off x="3590925" y="14249197"/>
            <a:ext cx="1866973" cy="1657504"/>
          </a:xfrm>
          <a:prstGeom prst="rect">
            <a:avLst/>
          </a:prstGeom>
          <a:noFill/>
          <a:ln w="9525" cmpd="sng">
            <a:noFill/>
          </a:ln>
        </xdr:spPr>
      </xdr:pic>
    </xdr:grpSp>
    <xdr:clientData/>
  </xdr:twoCellAnchor>
  <xdr:twoCellAnchor editAs="oneCell">
    <xdr:from>
      <xdr:col>1</xdr:col>
      <xdr:colOff>371475</xdr:colOff>
      <xdr:row>18</xdr:row>
      <xdr:rowOff>114300</xdr:rowOff>
    </xdr:from>
    <xdr:to>
      <xdr:col>16</xdr:col>
      <xdr:colOff>123825</xdr:colOff>
      <xdr:row>57</xdr:row>
      <xdr:rowOff>38100</xdr:rowOff>
    </xdr:to>
    <xdr:pic>
      <xdr:nvPicPr>
        <xdr:cNvPr id="5" name="図 5" descr="灘浜表紙.jpg"/>
        <xdr:cNvPicPr preferRelativeResize="1">
          <a:picLocks noChangeAspect="1"/>
        </xdr:cNvPicPr>
      </xdr:nvPicPr>
      <xdr:blipFill>
        <a:blip r:embed="rId2"/>
        <a:stretch>
          <a:fillRect/>
        </a:stretch>
      </xdr:blipFill>
      <xdr:spPr>
        <a:xfrm>
          <a:off x="571500" y="3762375"/>
          <a:ext cx="9953625" cy="781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0</xdr:rowOff>
    </xdr:from>
    <xdr:to>
      <xdr:col>6</xdr:col>
      <xdr:colOff>285750</xdr:colOff>
      <xdr:row>3</xdr:row>
      <xdr:rowOff>171450</xdr:rowOff>
    </xdr:to>
    <xdr:pic>
      <xdr:nvPicPr>
        <xdr:cNvPr id="1" name="Picture 2"/>
        <xdr:cNvPicPr preferRelativeResize="1">
          <a:picLocks noChangeAspect="1"/>
        </xdr:cNvPicPr>
      </xdr:nvPicPr>
      <xdr:blipFill>
        <a:blip r:embed="rId1"/>
        <a:stretch>
          <a:fillRect/>
        </a:stretch>
      </xdr:blipFill>
      <xdr:spPr>
        <a:xfrm>
          <a:off x="3400425" y="0"/>
          <a:ext cx="6667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1</xdr:row>
      <xdr:rowOff>28575</xdr:rowOff>
    </xdr:from>
    <xdr:to>
      <xdr:col>10</xdr:col>
      <xdr:colOff>800100</xdr:colOff>
      <xdr:row>1</xdr:row>
      <xdr:rowOff>438150</xdr:rowOff>
    </xdr:to>
    <xdr:pic>
      <xdr:nvPicPr>
        <xdr:cNvPr id="1" name="図 3" descr="コピー ～ センアーノ決定分(エクセル用）透過.gif"/>
        <xdr:cNvPicPr preferRelativeResize="1">
          <a:picLocks noChangeAspect="1"/>
        </xdr:cNvPicPr>
      </xdr:nvPicPr>
      <xdr:blipFill>
        <a:blip r:embed="rId1"/>
        <a:stretch>
          <a:fillRect/>
        </a:stretch>
      </xdr:blipFill>
      <xdr:spPr>
        <a:xfrm>
          <a:off x="7858125" y="209550"/>
          <a:ext cx="428625" cy="409575"/>
        </a:xfrm>
        <a:prstGeom prst="rect">
          <a:avLst/>
        </a:prstGeom>
        <a:noFill/>
        <a:ln w="9525" cmpd="sng">
          <a:noFill/>
        </a:ln>
      </xdr:spPr>
    </xdr:pic>
    <xdr:clientData/>
  </xdr:twoCellAnchor>
  <xdr:twoCellAnchor editAs="oneCell">
    <xdr:from>
      <xdr:col>1</xdr:col>
      <xdr:colOff>19050</xdr:colOff>
      <xdr:row>1</xdr:row>
      <xdr:rowOff>38100</xdr:rowOff>
    </xdr:from>
    <xdr:to>
      <xdr:col>1</xdr:col>
      <xdr:colOff>419100</xdr:colOff>
      <xdr:row>1</xdr:row>
      <xdr:rowOff>428625</xdr:rowOff>
    </xdr:to>
    <xdr:pic>
      <xdr:nvPicPr>
        <xdr:cNvPr id="2" name="図 4" descr="コピー ～ センアーノ決定分(エクセル用）透過.gif"/>
        <xdr:cNvPicPr preferRelativeResize="1">
          <a:picLocks noChangeAspect="1"/>
        </xdr:cNvPicPr>
      </xdr:nvPicPr>
      <xdr:blipFill>
        <a:blip r:embed="rId1"/>
        <a:stretch>
          <a:fillRect/>
        </a:stretch>
      </xdr:blipFill>
      <xdr:spPr>
        <a:xfrm>
          <a:off x="219075" y="219075"/>
          <a:ext cx="4000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66675</xdr:rowOff>
    </xdr:from>
    <xdr:to>
      <xdr:col>3</xdr:col>
      <xdr:colOff>66675</xdr:colOff>
      <xdr:row>5</xdr:row>
      <xdr:rowOff>238125</xdr:rowOff>
    </xdr:to>
    <xdr:pic>
      <xdr:nvPicPr>
        <xdr:cNvPr id="1" name="図 4" descr="コピー ～ センアーノ決定分(エクセル用）透過.gif"/>
        <xdr:cNvPicPr preferRelativeResize="1">
          <a:picLocks noChangeAspect="1"/>
        </xdr:cNvPicPr>
      </xdr:nvPicPr>
      <xdr:blipFill>
        <a:blip r:embed="rId1"/>
        <a:stretch>
          <a:fillRect/>
        </a:stretch>
      </xdr:blipFill>
      <xdr:spPr>
        <a:xfrm>
          <a:off x="295275" y="771525"/>
          <a:ext cx="561975" cy="657225"/>
        </a:xfrm>
        <a:prstGeom prst="rect">
          <a:avLst/>
        </a:prstGeom>
        <a:noFill/>
        <a:ln w="9525" cmpd="sng">
          <a:noFill/>
        </a:ln>
      </xdr:spPr>
    </xdr:pic>
    <xdr:clientData/>
  </xdr:twoCellAnchor>
  <xdr:twoCellAnchor editAs="oneCell">
    <xdr:from>
      <xdr:col>36</xdr:col>
      <xdr:colOff>152400</xdr:colOff>
      <xdr:row>3</xdr:row>
      <xdr:rowOff>28575</xdr:rowOff>
    </xdr:from>
    <xdr:to>
      <xdr:col>38</xdr:col>
      <xdr:colOff>209550</xdr:colOff>
      <xdr:row>5</xdr:row>
      <xdr:rowOff>161925</xdr:rowOff>
    </xdr:to>
    <xdr:pic>
      <xdr:nvPicPr>
        <xdr:cNvPr id="2" name="図 4" descr="コピー ～ センアーノ決定分(エクセル用）透過.gif"/>
        <xdr:cNvPicPr preferRelativeResize="1">
          <a:picLocks noChangeAspect="1"/>
        </xdr:cNvPicPr>
      </xdr:nvPicPr>
      <xdr:blipFill>
        <a:blip r:embed="rId1"/>
        <a:stretch>
          <a:fillRect/>
        </a:stretch>
      </xdr:blipFill>
      <xdr:spPr>
        <a:xfrm>
          <a:off x="9429750" y="733425"/>
          <a:ext cx="57150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3</xdr:row>
      <xdr:rowOff>9525</xdr:rowOff>
    </xdr:from>
    <xdr:to>
      <xdr:col>9</xdr:col>
      <xdr:colOff>438150</xdr:colOff>
      <xdr:row>39</xdr:row>
      <xdr:rowOff>47625</xdr:rowOff>
    </xdr:to>
    <xdr:pic>
      <xdr:nvPicPr>
        <xdr:cNvPr id="1" name="図 2"/>
        <xdr:cNvPicPr preferRelativeResize="1">
          <a:picLocks noChangeAspect="1"/>
        </xdr:cNvPicPr>
      </xdr:nvPicPr>
      <xdr:blipFill>
        <a:blip r:embed="rId1"/>
        <a:stretch>
          <a:fillRect/>
        </a:stretch>
      </xdr:blipFill>
      <xdr:spPr>
        <a:xfrm>
          <a:off x="457200" y="781050"/>
          <a:ext cx="5743575" cy="621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K41"/>
  <sheetViews>
    <sheetView zoomScalePageLayoutView="0" workbookViewId="0" topLeftCell="A49">
      <selection activeCell="R73" sqref="R73"/>
    </sheetView>
  </sheetViews>
  <sheetFormatPr defaultColWidth="9.00390625" defaultRowHeight="13.5"/>
  <cols>
    <col min="1" max="1" width="2.625" style="20" customWidth="1"/>
    <col min="2" max="2" width="14.25390625" style="20" customWidth="1"/>
    <col min="3" max="10" width="9.00390625" style="20" customWidth="1"/>
    <col min="11" max="11" width="2.625" style="20" customWidth="1"/>
    <col min="12" max="16384" width="9.00390625" style="20" customWidth="1"/>
  </cols>
  <sheetData>
    <row r="1" spans="2:11" ht="13.5">
      <c r="B1" s="19"/>
      <c r="C1" s="19"/>
      <c r="D1" s="19"/>
      <c r="E1" s="19"/>
      <c r="F1" s="19"/>
      <c r="G1" s="19"/>
      <c r="H1" s="19"/>
      <c r="I1" s="19"/>
      <c r="J1" s="19"/>
      <c r="K1" s="19"/>
    </row>
    <row r="2" spans="2:11" ht="57" customHeight="1">
      <c r="B2" s="21"/>
      <c r="C2" s="21"/>
      <c r="D2" s="21"/>
      <c r="E2" s="21"/>
      <c r="F2" s="21"/>
      <c r="G2" s="21"/>
      <c r="H2" s="21"/>
      <c r="I2" s="21"/>
      <c r="J2" s="21"/>
      <c r="K2" s="21"/>
    </row>
    <row r="3" spans="2:11" ht="14.25">
      <c r="B3" s="22"/>
      <c r="C3" s="22"/>
      <c r="D3" s="22"/>
      <c r="E3" s="22"/>
      <c r="F3" s="22"/>
      <c r="G3" s="22"/>
      <c r="H3" s="22"/>
      <c r="I3" s="22"/>
      <c r="J3" s="22"/>
      <c r="K3" s="22"/>
    </row>
    <row r="4" spans="2:11" ht="13.5">
      <c r="B4" s="22"/>
      <c r="C4"/>
      <c r="D4" s="22"/>
      <c r="E4" s="22"/>
      <c r="F4" s="22"/>
      <c r="G4" s="22"/>
      <c r="H4" s="22"/>
      <c r="I4" s="22"/>
      <c r="J4" s="22"/>
      <c r="K4" s="22"/>
    </row>
    <row r="5" spans="2:11" ht="13.5">
      <c r="B5" s="22"/>
      <c r="C5" s="22"/>
      <c r="D5" s="22"/>
      <c r="E5" s="22"/>
      <c r="F5" s="22"/>
      <c r="G5" s="22"/>
      <c r="H5" s="22"/>
      <c r="I5" s="22"/>
      <c r="J5" s="22"/>
      <c r="K5" s="22"/>
    </row>
    <row r="6" spans="2:11" ht="13.5">
      <c r="B6" s="22"/>
      <c r="C6" s="22"/>
      <c r="D6" s="22"/>
      <c r="E6" s="22"/>
      <c r="F6" s="22"/>
      <c r="G6" s="22"/>
      <c r="H6" s="22"/>
      <c r="I6" s="22"/>
      <c r="J6" s="22"/>
      <c r="K6" s="22"/>
    </row>
    <row r="7" spans="2:11" ht="13.5">
      <c r="B7" s="22"/>
      <c r="C7" s="22"/>
      <c r="D7" s="22"/>
      <c r="E7" s="22"/>
      <c r="F7" s="22"/>
      <c r="G7" s="22"/>
      <c r="H7" s="22"/>
      <c r="I7" s="22"/>
      <c r="J7" s="22"/>
      <c r="K7" s="22"/>
    </row>
    <row r="8" spans="2:11" ht="13.5">
      <c r="B8" s="22"/>
      <c r="C8" s="22"/>
      <c r="D8" s="22"/>
      <c r="E8" s="22"/>
      <c r="F8" s="22"/>
      <c r="G8" s="22"/>
      <c r="H8" s="22"/>
      <c r="I8" s="22"/>
      <c r="J8" s="22"/>
      <c r="K8" s="22"/>
    </row>
    <row r="9" spans="2:11" ht="13.5">
      <c r="B9" s="22"/>
      <c r="C9" s="22"/>
      <c r="D9" s="22"/>
      <c r="E9" s="22"/>
      <c r="F9" s="22"/>
      <c r="G9" s="22"/>
      <c r="H9" s="22"/>
      <c r="I9" s="22"/>
      <c r="J9" s="22"/>
      <c r="K9" s="22"/>
    </row>
    <row r="10" spans="2:11" ht="13.5">
      <c r="B10" s="22"/>
      <c r="C10" s="22"/>
      <c r="D10" s="22"/>
      <c r="E10" s="22"/>
      <c r="F10" s="22"/>
      <c r="G10" s="22"/>
      <c r="H10" s="22"/>
      <c r="I10" s="22"/>
      <c r="J10" s="22"/>
      <c r="K10" s="22"/>
    </row>
    <row r="11" spans="2:11" ht="13.5">
      <c r="B11" s="22"/>
      <c r="C11" s="22"/>
      <c r="D11" s="22"/>
      <c r="E11" s="22"/>
      <c r="F11" s="22"/>
      <c r="G11" s="22"/>
      <c r="H11" s="22"/>
      <c r="I11" s="22"/>
      <c r="J11" s="22"/>
      <c r="K11" s="22"/>
    </row>
    <row r="12" spans="2:11" ht="13.5">
      <c r="B12" s="22"/>
      <c r="C12" s="22"/>
      <c r="D12" s="22"/>
      <c r="E12" s="22"/>
      <c r="F12" s="22"/>
      <c r="G12" s="22"/>
      <c r="H12" s="22"/>
      <c r="I12" s="22"/>
      <c r="J12" s="22"/>
      <c r="K12" s="22"/>
    </row>
    <row r="13" spans="2:11" ht="13.5">
      <c r="B13" s="22"/>
      <c r="C13" s="22"/>
      <c r="D13" s="22"/>
      <c r="E13" s="22"/>
      <c r="F13" s="22"/>
      <c r="G13" s="22"/>
      <c r="H13" s="22"/>
      <c r="I13" s="22"/>
      <c r="J13" s="22"/>
      <c r="K13" s="22"/>
    </row>
    <row r="14" spans="2:11" ht="13.5">
      <c r="B14" s="22"/>
      <c r="C14" s="22"/>
      <c r="D14" s="22"/>
      <c r="E14" s="22"/>
      <c r="F14" s="22"/>
      <c r="G14" s="22"/>
      <c r="H14" s="22"/>
      <c r="I14" s="22"/>
      <c r="J14" s="22"/>
      <c r="K14" s="22"/>
    </row>
    <row r="15" spans="2:11" ht="13.5">
      <c r="B15" s="22"/>
      <c r="C15" s="22"/>
      <c r="D15" s="22"/>
      <c r="E15" s="22"/>
      <c r="F15" s="22"/>
      <c r="G15" s="22"/>
      <c r="H15" s="22"/>
      <c r="I15" s="22"/>
      <c r="J15" s="22"/>
      <c r="K15" s="22"/>
    </row>
    <row r="16" spans="2:11" ht="13.5">
      <c r="B16" s="22"/>
      <c r="C16" s="22"/>
      <c r="D16" s="22"/>
      <c r="E16" s="22"/>
      <c r="F16" s="22"/>
      <c r="G16" s="22"/>
      <c r="H16" s="22"/>
      <c r="I16" s="22"/>
      <c r="J16" s="22"/>
      <c r="K16" s="22"/>
    </row>
    <row r="17" spans="2:11" ht="13.5">
      <c r="B17" s="22"/>
      <c r="C17" s="22"/>
      <c r="D17" s="22"/>
      <c r="E17" s="22"/>
      <c r="F17" s="22"/>
      <c r="G17" s="22"/>
      <c r="H17" s="22"/>
      <c r="I17" s="22"/>
      <c r="J17" s="22"/>
      <c r="K17" s="22"/>
    </row>
    <row r="18" spans="2:11" ht="13.5">
      <c r="B18" s="22"/>
      <c r="D18" s="22"/>
      <c r="E18" s="22"/>
      <c r="F18" s="22"/>
      <c r="G18" s="22"/>
      <c r="H18" s="22"/>
      <c r="I18" s="22"/>
      <c r="J18" s="22"/>
      <c r="K18" s="22"/>
    </row>
    <row r="19" spans="2:11" ht="14.25">
      <c r="B19" s="22"/>
      <c r="C19" s="22"/>
      <c r="D19" s="22"/>
      <c r="E19" s="22"/>
      <c r="F19" s="22"/>
      <c r="G19" s="22"/>
      <c r="H19" s="22"/>
      <c r="I19" s="22"/>
      <c r="J19" s="22"/>
      <c r="K19" s="22"/>
    </row>
    <row r="20" spans="2:11" ht="14.25">
      <c r="B20" s="22"/>
      <c r="C20" s="22"/>
      <c r="D20" s="22"/>
      <c r="E20" s="22"/>
      <c r="F20" s="22"/>
      <c r="G20" s="22"/>
      <c r="H20" s="22"/>
      <c r="I20" s="22"/>
      <c r="J20" s="22"/>
      <c r="K20" s="22"/>
    </row>
    <row r="21" spans="2:11" ht="14.25">
      <c r="B21" s="22"/>
      <c r="C21" s="22"/>
      <c r="D21" s="22"/>
      <c r="E21" s="22"/>
      <c r="F21" s="22"/>
      <c r="G21" s="22"/>
      <c r="H21" s="22"/>
      <c r="I21" s="22"/>
      <c r="J21" s="22"/>
      <c r="K21" s="22"/>
    </row>
    <row r="22" spans="2:11" ht="31.5">
      <c r="B22" s="67"/>
      <c r="C22" s="67"/>
      <c r="D22" s="67"/>
      <c r="E22" s="67"/>
      <c r="F22" s="67"/>
      <c r="G22" s="67"/>
      <c r="H22" s="67"/>
      <c r="I22" s="67"/>
      <c r="J22" s="67"/>
      <c r="K22" s="67"/>
    </row>
    <row r="23" spans="2:11" ht="31.5">
      <c r="B23" s="23"/>
      <c r="C23" s="23"/>
      <c r="D23" s="23"/>
      <c r="E23" s="23"/>
      <c r="F23" s="23"/>
      <c r="G23" s="23"/>
      <c r="H23" s="23"/>
      <c r="I23" s="23"/>
      <c r="J23" s="23"/>
      <c r="K23" s="23"/>
    </row>
    <row r="24" spans="2:11" ht="23.25">
      <c r="B24" s="24"/>
      <c r="C24" s="24"/>
      <c r="D24" s="24"/>
      <c r="E24" s="24"/>
      <c r="F24" s="24"/>
      <c r="G24" s="24"/>
      <c r="H24" s="24"/>
      <c r="I24" s="24"/>
      <c r="J24" s="24"/>
      <c r="K24" s="25"/>
    </row>
    <row r="25" spans="2:11" ht="9.75" customHeight="1">
      <c r="B25" s="24"/>
      <c r="C25" s="24"/>
      <c r="D25" s="24"/>
      <c r="E25" s="24"/>
      <c r="F25" s="24"/>
      <c r="G25" s="24"/>
      <c r="H25" s="24"/>
      <c r="I25" s="24"/>
      <c r="J25" s="24"/>
      <c r="K25" s="25"/>
    </row>
    <row r="26" spans="2:11" ht="23.25">
      <c r="B26" s="24"/>
      <c r="C26" s="24"/>
      <c r="D26" s="24"/>
      <c r="E26" s="24"/>
      <c r="F26" s="24"/>
      <c r="G26" s="24"/>
      <c r="H26" s="24"/>
      <c r="I26" s="24"/>
      <c r="J26" s="24"/>
      <c r="K26" s="25"/>
    </row>
    <row r="27" spans="2:11" ht="9.75" customHeight="1">
      <c r="B27" s="24"/>
      <c r="C27" s="24"/>
      <c r="D27" s="24"/>
      <c r="E27" s="24"/>
      <c r="F27" s="24"/>
      <c r="G27" s="24"/>
      <c r="H27" s="24"/>
      <c r="I27" s="24"/>
      <c r="J27" s="24"/>
      <c r="K27" s="25"/>
    </row>
    <row r="28" spans="2:11" ht="23.25">
      <c r="B28" s="24"/>
      <c r="C28" s="24"/>
      <c r="D28" s="24"/>
      <c r="E28" s="24"/>
      <c r="F28" s="24"/>
      <c r="G28" s="24"/>
      <c r="H28" s="24"/>
      <c r="I28" s="24"/>
      <c r="J28" s="24"/>
      <c r="K28" s="25"/>
    </row>
    <row r="29" spans="2:11" ht="9.75" customHeight="1">
      <c r="B29" s="24"/>
      <c r="C29" s="24"/>
      <c r="D29" s="24"/>
      <c r="E29" s="24"/>
      <c r="F29" s="24"/>
      <c r="G29" s="24"/>
      <c r="H29" s="24"/>
      <c r="I29" s="24"/>
      <c r="J29" s="24"/>
      <c r="K29" s="25"/>
    </row>
    <row r="30" spans="2:11" ht="23.25">
      <c r="B30" s="24"/>
      <c r="C30" s="24"/>
      <c r="D30" s="24"/>
      <c r="E30" s="24"/>
      <c r="F30" s="24"/>
      <c r="G30" s="24"/>
      <c r="H30" s="24"/>
      <c r="I30" s="24"/>
      <c r="J30" s="24"/>
      <c r="K30" s="25"/>
    </row>
    <row r="31" spans="2:11" ht="23.25">
      <c r="B31" s="24"/>
      <c r="C31" s="24"/>
      <c r="D31" s="24"/>
      <c r="E31" s="24"/>
      <c r="F31" s="24"/>
      <c r="G31" s="24"/>
      <c r="H31" s="24"/>
      <c r="I31" s="24"/>
      <c r="J31" s="24"/>
      <c r="K31" s="25"/>
    </row>
    <row r="32" spans="2:10" ht="14.25">
      <c r="B32" s="26"/>
      <c r="C32" s="26"/>
      <c r="D32" s="26"/>
      <c r="E32" s="26"/>
      <c r="F32" s="26"/>
      <c r="G32" s="26"/>
      <c r="H32" s="26"/>
      <c r="I32" s="26"/>
      <c r="J32" s="26"/>
    </row>
    <row r="33" spans="2:10" ht="14.25">
      <c r="B33" s="3"/>
      <c r="C33" s="27"/>
      <c r="D33" s="27"/>
      <c r="E33" s="27"/>
      <c r="F33" s="27"/>
      <c r="G33" s="27"/>
      <c r="H33" s="27"/>
      <c r="I33" s="27"/>
      <c r="J33" s="3"/>
    </row>
    <row r="34" spans="2:10" ht="26.25">
      <c r="B34" s="3"/>
      <c r="C34" s="68"/>
      <c r="D34" s="69"/>
      <c r="E34" s="69"/>
      <c r="F34" s="69"/>
      <c r="G34" s="69"/>
      <c r="H34" s="69"/>
      <c r="I34" s="69"/>
      <c r="J34" s="3"/>
    </row>
    <row r="35" spans="2:10" ht="13.5" customHeight="1">
      <c r="B35" s="3"/>
      <c r="C35" s="27"/>
      <c r="D35" s="8"/>
      <c r="E35" s="8"/>
      <c r="F35" s="8"/>
      <c r="G35" s="8"/>
      <c r="H35" s="8"/>
      <c r="I35" s="27"/>
      <c r="J35" s="3"/>
    </row>
    <row r="36" spans="2:10" ht="14.25">
      <c r="B36" s="3"/>
      <c r="C36" s="70"/>
      <c r="D36" s="71"/>
      <c r="E36" s="71"/>
      <c r="F36" s="71"/>
      <c r="G36" s="71"/>
      <c r="H36" s="71"/>
      <c r="I36" s="71"/>
      <c r="J36" s="3"/>
    </row>
    <row r="37" spans="2:10" ht="14.25">
      <c r="B37" s="3"/>
      <c r="C37" s="27"/>
      <c r="D37" s="28"/>
      <c r="E37" s="27"/>
      <c r="F37" s="27"/>
      <c r="G37" s="27"/>
      <c r="H37" s="27"/>
      <c r="I37" s="27"/>
      <c r="J37" s="3"/>
    </row>
    <row r="38" spans="2:10" ht="14.25">
      <c r="B38" s="3"/>
      <c r="C38" s="27"/>
      <c r="D38" s="28"/>
      <c r="E38" s="27"/>
      <c r="F38" s="27"/>
      <c r="G38" s="27"/>
      <c r="H38" s="27"/>
      <c r="I38" s="27"/>
      <c r="J38" s="3"/>
    </row>
    <row r="39" spans="2:10" ht="14.25">
      <c r="B39" s="3"/>
      <c r="C39" s="27"/>
      <c r="D39" s="28"/>
      <c r="E39" s="27"/>
      <c r="F39" s="27"/>
      <c r="G39" s="27"/>
      <c r="H39" s="27"/>
      <c r="I39" s="27"/>
      <c r="J39" s="3"/>
    </row>
    <row r="40" spans="2:10" ht="14.25">
      <c r="B40" s="3"/>
      <c r="C40" s="27"/>
      <c r="D40" s="71"/>
      <c r="E40" s="71"/>
      <c r="F40" s="71"/>
      <c r="G40" s="71"/>
      <c r="H40" s="71"/>
      <c r="I40" s="27"/>
      <c r="J40" s="3"/>
    </row>
    <row r="41" spans="2:10" ht="14.25">
      <c r="B41" s="3"/>
      <c r="C41" s="27"/>
      <c r="D41" s="27"/>
      <c r="E41" s="27"/>
      <c r="F41" s="27"/>
      <c r="G41" s="27"/>
      <c r="H41" s="27"/>
      <c r="I41" s="27"/>
      <c r="J41" s="3"/>
    </row>
    <row r="42" ht="13.5"/>
    <row r="43" ht="13.5"/>
    <row r="44" ht="13.5"/>
    <row r="45" ht="13.5"/>
    <row r="46" ht="13.5"/>
    <row r="47" ht="13.5"/>
    <row r="48" ht="13.5"/>
    <row r="49" ht="13.5"/>
    <row r="50" ht="13.5"/>
    <row r="51" ht="13.5"/>
    <row r="52" ht="13.5"/>
    <row r="53" ht="13.5"/>
    <row r="54" ht="13.5"/>
    <row r="55" ht="13.5"/>
    <row r="56" ht="13.5"/>
    <row r="57" ht="13.5"/>
  </sheetData>
  <sheetProtection/>
  <mergeCells count="4">
    <mergeCell ref="B22:K22"/>
    <mergeCell ref="C34:I34"/>
    <mergeCell ref="C36:I36"/>
    <mergeCell ref="D40:H40"/>
  </mergeCells>
  <printOptions/>
  <pageMargins left="0.44" right="0.48" top="0.29" bottom="0.29" header="0.27" footer="0.37"/>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M60"/>
  <sheetViews>
    <sheetView tabSelected="1" zoomScalePageLayoutView="0" workbookViewId="0" topLeftCell="A1">
      <selection activeCell="C47" sqref="C47"/>
    </sheetView>
  </sheetViews>
  <sheetFormatPr defaultColWidth="9.00390625" defaultRowHeight="13.5"/>
  <cols>
    <col min="1" max="1" width="2.625" style="0" customWidth="1"/>
    <col min="2" max="2" width="9.75390625" style="7" customWidth="1"/>
    <col min="3" max="3" width="9.00390625" style="3" customWidth="1"/>
    <col min="4" max="4" width="10.25390625" style="3" customWidth="1"/>
    <col min="5" max="12" width="9.00390625" style="3" customWidth="1"/>
    <col min="13" max="13" width="2.625" style="0" customWidth="1"/>
  </cols>
  <sheetData>
    <row r="1" spans="2:12" ht="14.25">
      <c r="B1" s="11"/>
      <c r="J1" s="72"/>
      <c r="K1" s="72"/>
      <c r="L1" s="72"/>
    </row>
    <row r="2" spans="2:12" ht="14.25">
      <c r="B2" s="11" t="s">
        <v>0</v>
      </c>
      <c r="J2" s="72"/>
      <c r="K2" s="72"/>
      <c r="L2" s="72"/>
    </row>
    <row r="3" spans="2:12" ht="14.25">
      <c r="B3" s="11"/>
      <c r="J3" s="72"/>
      <c r="K3" s="72"/>
      <c r="L3" s="72"/>
    </row>
    <row r="4" spans="10:12" ht="14.25">
      <c r="J4" s="12"/>
      <c r="K4" s="12"/>
      <c r="L4" s="12"/>
    </row>
    <row r="5" spans="2:12" ht="25.5" customHeight="1">
      <c r="B5" s="74" t="s">
        <v>61</v>
      </c>
      <c r="C5" s="75"/>
      <c r="D5" s="75"/>
      <c r="E5" s="75"/>
      <c r="F5" s="75"/>
      <c r="G5" s="75"/>
      <c r="H5" s="75"/>
      <c r="I5" s="75"/>
      <c r="J5" s="75"/>
      <c r="K5" s="75"/>
      <c r="L5" s="76"/>
    </row>
    <row r="6" spans="2:12" ht="25.5" customHeight="1">
      <c r="B6" s="8"/>
      <c r="C6" s="8"/>
      <c r="D6" s="8"/>
      <c r="E6" s="8"/>
      <c r="F6" s="8"/>
      <c r="G6" s="8"/>
      <c r="H6" s="8"/>
      <c r="I6" s="8"/>
      <c r="J6" s="8"/>
      <c r="K6" s="8"/>
      <c r="L6" s="8"/>
    </row>
    <row r="7" spans="2:12" ht="12" customHeight="1">
      <c r="B7" s="73"/>
      <c r="C7" s="73"/>
      <c r="D7" s="73"/>
      <c r="E7" s="73"/>
      <c r="F7" s="73"/>
      <c r="G7" s="73"/>
      <c r="H7" s="73"/>
      <c r="I7" s="73"/>
      <c r="J7" s="73"/>
      <c r="K7" s="73"/>
      <c r="L7" s="73"/>
    </row>
    <row r="8" spans="2:12" ht="25.5" customHeight="1">
      <c r="B8" s="73" t="s">
        <v>20</v>
      </c>
      <c r="C8" s="73"/>
      <c r="D8" s="73"/>
      <c r="E8" s="73"/>
      <c r="F8" s="73"/>
      <c r="G8" s="73"/>
      <c r="H8" s="73"/>
      <c r="I8" s="73"/>
      <c r="J8" s="73"/>
      <c r="K8" s="73"/>
      <c r="L8" s="73"/>
    </row>
    <row r="9" spans="2:12" ht="25.5" customHeight="1">
      <c r="B9" s="81" t="s">
        <v>17</v>
      </c>
      <c r="C9" s="81"/>
      <c r="D9" s="81"/>
      <c r="E9" s="81"/>
      <c r="F9" s="81"/>
      <c r="G9" s="81"/>
      <c r="H9" s="81"/>
      <c r="I9" s="81"/>
      <c r="J9" s="81"/>
      <c r="K9" s="81"/>
      <c r="L9" s="81"/>
    </row>
    <row r="10" spans="2:12" ht="25.5" customHeight="1">
      <c r="B10" s="73" t="s">
        <v>18</v>
      </c>
      <c r="C10" s="73"/>
      <c r="D10" s="73"/>
      <c r="E10" s="73"/>
      <c r="F10" s="73"/>
      <c r="G10" s="73"/>
      <c r="H10" s="73"/>
      <c r="I10" s="73"/>
      <c r="J10" s="73"/>
      <c r="K10" s="73"/>
      <c r="L10" s="73"/>
    </row>
    <row r="11" spans="2:12" ht="17.25">
      <c r="B11" s="13"/>
      <c r="C11" s="13"/>
      <c r="D11" s="13"/>
      <c r="E11" s="13"/>
      <c r="F11" s="13"/>
      <c r="G11" s="13"/>
      <c r="H11" s="13"/>
      <c r="I11" s="13"/>
      <c r="J11" s="13"/>
      <c r="K11" s="13"/>
      <c r="L11" s="13"/>
    </row>
    <row r="12" spans="2:12" ht="13.5">
      <c r="B12" s="14" t="s">
        <v>21</v>
      </c>
      <c r="C12" s="82" t="s">
        <v>1</v>
      </c>
      <c r="D12" s="77"/>
      <c r="E12" s="77"/>
      <c r="F12" s="77"/>
      <c r="G12" s="77"/>
      <c r="H12" s="77"/>
      <c r="I12" s="77"/>
      <c r="J12" s="77"/>
      <c r="K12" s="77"/>
      <c r="L12" s="77"/>
    </row>
    <row r="13" spans="2:12" ht="13.5">
      <c r="B13" s="15"/>
      <c r="C13" s="77" t="s">
        <v>4</v>
      </c>
      <c r="D13" s="77"/>
      <c r="E13" s="77"/>
      <c r="F13" s="77"/>
      <c r="G13" s="77"/>
      <c r="H13" s="77"/>
      <c r="I13" s="77"/>
      <c r="J13" s="77"/>
      <c r="K13" s="77"/>
      <c r="L13" s="77"/>
    </row>
    <row r="14" spans="2:12" ht="13.5">
      <c r="B14" s="15"/>
      <c r="C14" s="77" t="s">
        <v>19</v>
      </c>
      <c r="D14" s="77"/>
      <c r="E14" s="77"/>
      <c r="F14" s="77"/>
      <c r="G14" s="77"/>
      <c r="H14" s="77"/>
      <c r="I14" s="77"/>
      <c r="J14" s="77"/>
      <c r="K14" s="77"/>
      <c r="L14" s="77"/>
    </row>
    <row r="15" spans="2:12" ht="13.5">
      <c r="B15" s="15"/>
      <c r="C15" s="77" t="s">
        <v>2</v>
      </c>
      <c r="D15" s="77"/>
      <c r="E15" s="77"/>
      <c r="F15" s="77"/>
      <c r="G15" s="77"/>
      <c r="H15" s="77"/>
      <c r="I15" s="77"/>
      <c r="J15" s="77"/>
      <c r="K15" s="77"/>
      <c r="L15" s="77"/>
    </row>
    <row r="16" spans="2:12" ht="13.5">
      <c r="B16" s="15"/>
      <c r="C16" s="77" t="s">
        <v>3</v>
      </c>
      <c r="D16" s="77"/>
      <c r="E16" s="77"/>
      <c r="F16" s="77"/>
      <c r="G16" s="77"/>
      <c r="H16" s="77"/>
      <c r="I16" s="77"/>
      <c r="J16" s="77"/>
      <c r="K16" s="77"/>
      <c r="L16" s="77"/>
    </row>
    <row r="17" spans="2:12" ht="13.5">
      <c r="B17" s="15"/>
      <c r="C17" s="10"/>
      <c r="D17" s="10"/>
      <c r="E17" s="10"/>
      <c r="F17" s="10"/>
      <c r="G17" s="10"/>
      <c r="H17" s="10"/>
      <c r="I17" s="10"/>
      <c r="J17" s="10"/>
      <c r="K17" s="10"/>
      <c r="L17" s="10"/>
    </row>
    <row r="18" spans="2:12" ht="13.5">
      <c r="B18" s="14" t="s">
        <v>22</v>
      </c>
      <c r="C18" s="15" t="s">
        <v>62</v>
      </c>
      <c r="D18" s="10"/>
      <c r="E18" s="10"/>
      <c r="F18" s="10"/>
      <c r="G18" s="10"/>
      <c r="H18" s="10"/>
      <c r="I18" s="10"/>
      <c r="J18" s="10"/>
      <c r="K18" s="10"/>
      <c r="L18" s="10"/>
    </row>
    <row r="19" spans="2:12" ht="13.5">
      <c r="B19" s="15"/>
      <c r="C19" s="15"/>
      <c r="D19" s="10"/>
      <c r="E19" s="10"/>
      <c r="F19" s="10"/>
      <c r="G19" s="10"/>
      <c r="H19" s="10"/>
      <c r="I19" s="10"/>
      <c r="J19" s="10"/>
      <c r="K19" s="10"/>
      <c r="L19" s="10"/>
    </row>
    <row r="20" spans="2:12" ht="13.5">
      <c r="B20" s="14" t="s">
        <v>23</v>
      </c>
      <c r="C20" s="15" t="s">
        <v>15</v>
      </c>
      <c r="D20" s="10"/>
      <c r="E20" s="10"/>
      <c r="F20" s="10"/>
      <c r="G20" s="10"/>
      <c r="H20" s="10"/>
      <c r="I20" s="10"/>
      <c r="J20" s="10"/>
      <c r="K20" s="10"/>
      <c r="L20" s="10"/>
    </row>
    <row r="21" spans="2:12" ht="13.5">
      <c r="B21" s="15"/>
      <c r="C21" s="15"/>
      <c r="D21" s="10"/>
      <c r="E21" s="10"/>
      <c r="F21" s="10"/>
      <c r="G21" s="10"/>
      <c r="H21" s="10"/>
      <c r="I21" s="10"/>
      <c r="J21" s="10"/>
      <c r="K21" s="10"/>
      <c r="L21" s="10"/>
    </row>
    <row r="22" spans="2:12" ht="13.5">
      <c r="B22" s="14" t="s">
        <v>24</v>
      </c>
      <c r="C22" s="15" t="s">
        <v>63</v>
      </c>
      <c r="D22" s="10"/>
      <c r="E22" s="10"/>
      <c r="F22" s="10"/>
      <c r="G22" s="10"/>
      <c r="H22" s="10"/>
      <c r="I22" s="10"/>
      <c r="J22" s="10"/>
      <c r="K22" s="10"/>
      <c r="L22" s="10"/>
    </row>
    <row r="23" spans="2:12" ht="13.5">
      <c r="B23" s="14"/>
      <c r="C23" s="30" t="s">
        <v>66</v>
      </c>
      <c r="D23" s="29"/>
      <c r="E23" s="29"/>
      <c r="F23" s="29"/>
      <c r="G23" s="29"/>
      <c r="H23" s="10"/>
      <c r="I23" s="10"/>
      <c r="J23" s="10"/>
      <c r="K23" s="10"/>
      <c r="L23" s="10"/>
    </row>
    <row r="24" spans="2:12" ht="13.5">
      <c r="B24" s="15"/>
      <c r="C24" s="15"/>
      <c r="D24" s="10"/>
      <c r="E24" s="10"/>
      <c r="F24" s="10"/>
      <c r="G24" s="10"/>
      <c r="H24" s="10"/>
      <c r="I24" s="10"/>
      <c r="J24" s="10"/>
      <c r="K24" s="10"/>
      <c r="L24" s="10"/>
    </row>
    <row r="25" spans="2:12" ht="13.5">
      <c r="B25" s="14" t="s">
        <v>25</v>
      </c>
      <c r="C25" s="15" t="s">
        <v>55</v>
      </c>
      <c r="D25" s="10"/>
      <c r="E25" s="10"/>
      <c r="F25" s="10"/>
      <c r="G25" s="10"/>
      <c r="H25" s="10"/>
      <c r="I25" s="10"/>
      <c r="J25" s="10"/>
      <c r="K25" s="10"/>
      <c r="L25" s="10"/>
    </row>
    <row r="26" spans="2:12" ht="13.5">
      <c r="B26" s="15"/>
      <c r="C26" s="15"/>
      <c r="D26" s="10"/>
      <c r="E26" s="10"/>
      <c r="F26" s="10"/>
      <c r="G26" s="10"/>
      <c r="H26" s="10"/>
      <c r="I26" s="10"/>
      <c r="J26" s="10"/>
      <c r="K26" s="10"/>
      <c r="L26" s="10"/>
    </row>
    <row r="27" spans="2:12" ht="13.5">
      <c r="B27" s="14" t="s">
        <v>26</v>
      </c>
      <c r="C27" s="15" t="s">
        <v>56</v>
      </c>
      <c r="D27" s="10"/>
      <c r="E27" s="10"/>
      <c r="F27" s="10"/>
      <c r="G27" s="10"/>
      <c r="H27" s="10"/>
      <c r="I27" s="10"/>
      <c r="J27" s="10"/>
      <c r="K27" s="10"/>
      <c r="L27" s="10"/>
    </row>
    <row r="28" spans="2:12" ht="13.5">
      <c r="B28" s="15"/>
      <c r="C28" s="15"/>
      <c r="D28" s="10"/>
      <c r="E28" s="10"/>
      <c r="F28" s="10"/>
      <c r="G28" s="10"/>
      <c r="H28" s="10"/>
      <c r="I28" s="10"/>
      <c r="J28" s="10"/>
      <c r="K28" s="10"/>
      <c r="L28" s="10"/>
    </row>
    <row r="29" spans="2:12" ht="13.5">
      <c r="B29" s="14" t="s">
        <v>7</v>
      </c>
      <c r="C29" s="15" t="s">
        <v>106</v>
      </c>
      <c r="D29" s="10"/>
      <c r="E29" s="10"/>
      <c r="F29" s="10"/>
      <c r="G29" s="10"/>
      <c r="H29" s="10"/>
      <c r="I29" s="10"/>
      <c r="J29" s="10"/>
      <c r="K29" s="10"/>
      <c r="L29" s="10"/>
    </row>
    <row r="30" spans="2:12" ht="13.5">
      <c r="B30" s="15"/>
      <c r="C30" s="15"/>
      <c r="D30" s="10"/>
      <c r="E30" s="10"/>
      <c r="F30" s="10"/>
      <c r="G30" s="10"/>
      <c r="H30" s="10"/>
      <c r="I30" s="10"/>
      <c r="J30" s="10"/>
      <c r="K30" s="10"/>
      <c r="L30" s="10"/>
    </row>
    <row r="31" spans="2:12" ht="13.5">
      <c r="B31" s="14" t="s">
        <v>5</v>
      </c>
      <c r="C31" s="79" t="s">
        <v>6</v>
      </c>
      <c r="D31" s="80"/>
      <c r="E31" s="80"/>
      <c r="F31" s="80"/>
      <c r="G31" s="80"/>
      <c r="H31" s="80"/>
      <c r="I31" s="80"/>
      <c r="J31" s="80"/>
      <c r="K31" s="80"/>
      <c r="L31" s="80"/>
    </row>
    <row r="32" spans="2:12" ht="13.5">
      <c r="B32" s="15"/>
      <c r="C32" s="15"/>
      <c r="D32" s="10"/>
      <c r="E32" s="10"/>
      <c r="F32" s="10"/>
      <c r="G32" s="10"/>
      <c r="H32" s="10"/>
      <c r="I32" s="10"/>
      <c r="J32" s="10"/>
      <c r="K32" s="10"/>
      <c r="L32" s="10"/>
    </row>
    <row r="33" spans="2:12" ht="13.5">
      <c r="B33" s="14" t="s">
        <v>8</v>
      </c>
      <c r="C33" s="15" t="s">
        <v>57</v>
      </c>
      <c r="D33" s="10"/>
      <c r="E33" s="10"/>
      <c r="F33" s="10"/>
      <c r="G33" s="10"/>
      <c r="H33" s="10"/>
      <c r="I33" s="10"/>
      <c r="J33" s="10"/>
      <c r="K33" s="10"/>
      <c r="L33" s="10"/>
    </row>
    <row r="34" spans="2:12" ht="13.5">
      <c r="B34" s="15"/>
      <c r="C34" s="15"/>
      <c r="D34" s="10"/>
      <c r="E34" s="10"/>
      <c r="F34" s="10"/>
      <c r="G34" s="10"/>
      <c r="H34" s="10"/>
      <c r="I34" s="10"/>
      <c r="J34" s="10"/>
      <c r="K34" s="10"/>
      <c r="L34" s="10"/>
    </row>
    <row r="35" spans="2:12" ht="14.25">
      <c r="B35" s="15"/>
      <c r="C35" s="15" t="s">
        <v>52</v>
      </c>
      <c r="D35" s="10"/>
      <c r="E35" s="10"/>
      <c r="F35" s="10"/>
      <c r="G35" s="10"/>
      <c r="H35" s="10"/>
      <c r="I35" s="10"/>
      <c r="J35" s="10"/>
      <c r="K35" s="10"/>
      <c r="L35" s="10"/>
    </row>
    <row r="36" ht="13.5">
      <c r="C36" s="15"/>
    </row>
    <row r="37" spans="2:12" ht="13.5">
      <c r="B37" s="15"/>
      <c r="C37" s="3" t="s">
        <v>107</v>
      </c>
      <c r="D37" s="10"/>
      <c r="E37" s="10"/>
      <c r="F37" s="10"/>
      <c r="G37" s="10"/>
      <c r="H37" s="10"/>
      <c r="I37" s="10"/>
      <c r="J37" s="10"/>
      <c r="K37" s="10"/>
      <c r="L37" s="10"/>
    </row>
    <row r="38" ht="13.5">
      <c r="C38" s="15" t="s">
        <v>108</v>
      </c>
    </row>
    <row r="39" spans="3:5" ht="13.5">
      <c r="C39" s="15" t="s">
        <v>32</v>
      </c>
      <c r="E39" s="3" t="s">
        <v>33</v>
      </c>
    </row>
    <row r="40" ht="13.5">
      <c r="E40" s="3" t="s">
        <v>34</v>
      </c>
    </row>
    <row r="41" ht="13.5">
      <c r="E41" s="3" t="s">
        <v>35</v>
      </c>
    </row>
    <row r="42" ht="13.5">
      <c r="E42" s="3" t="s">
        <v>36</v>
      </c>
    </row>
    <row r="44" ht="13.5">
      <c r="C44" s="3" t="s">
        <v>109</v>
      </c>
    </row>
    <row r="45" ht="13.5">
      <c r="C45" s="3" t="s">
        <v>110</v>
      </c>
    </row>
    <row r="46" ht="13.5">
      <c r="C46" s="3" t="s">
        <v>111</v>
      </c>
    </row>
    <row r="47" ht="13.5">
      <c r="C47" s="16"/>
    </row>
    <row r="48" spans="2:12" s="1" customFormat="1" ht="13.5">
      <c r="B48" s="14" t="s">
        <v>30</v>
      </c>
      <c r="C48" s="3" t="s">
        <v>31</v>
      </c>
      <c r="D48" s="3"/>
      <c r="E48" s="3"/>
      <c r="F48" s="3"/>
      <c r="G48" s="3"/>
      <c r="H48" s="3"/>
      <c r="I48" s="3"/>
      <c r="J48" s="3"/>
      <c r="K48" s="3"/>
      <c r="L48" s="3"/>
    </row>
    <row r="49" spans="2:12" s="1" customFormat="1" ht="13.5">
      <c r="B49" s="7"/>
      <c r="C49" s="3"/>
      <c r="D49" s="3"/>
      <c r="E49" s="3"/>
      <c r="F49" s="3"/>
      <c r="G49" s="3"/>
      <c r="H49" s="3"/>
      <c r="I49" s="3"/>
      <c r="J49" s="3"/>
      <c r="K49" s="3"/>
      <c r="L49" s="3"/>
    </row>
    <row r="50" spans="2:12" ht="13.5">
      <c r="B50" s="14" t="s">
        <v>27</v>
      </c>
      <c r="C50" s="15" t="s">
        <v>74</v>
      </c>
      <c r="D50" s="10"/>
      <c r="E50" s="10"/>
      <c r="F50" s="10"/>
      <c r="G50" s="10"/>
      <c r="H50" s="10"/>
      <c r="I50" s="10"/>
      <c r="J50" s="10"/>
      <c r="K50" s="10"/>
      <c r="L50" s="10"/>
    </row>
    <row r="51" spans="2:12" ht="13.5">
      <c r="B51" s="15"/>
      <c r="C51" s="15"/>
      <c r="D51" s="10"/>
      <c r="E51" s="10"/>
      <c r="F51" s="10"/>
      <c r="G51" s="10"/>
      <c r="H51" s="10"/>
      <c r="I51" s="10"/>
      <c r="J51" s="10"/>
      <c r="K51" s="10"/>
      <c r="L51" s="10"/>
    </row>
    <row r="52" spans="2:12" ht="13.5">
      <c r="B52" s="14" t="s">
        <v>9</v>
      </c>
      <c r="C52" s="15" t="s">
        <v>64</v>
      </c>
      <c r="D52" s="10"/>
      <c r="E52" s="10"/>
      <c r="F52" s="10"/>
      <c r="G52" s="10"/>
      <c r="H52" s="10"/>
      <c r="I52" s="10"/>
      <c r="J52" s="10"/>
      <c r="K52" s="10"/>
      <c r="L52" s="10"/>
    </row>
    <row r="53" ht="13.5">
      <c r="C53" s="3" t="s">
        <v>65</v>
      </c>
    </row>
    <row r="54" spans="2:13" s="1" customFormat="1" ht="13.5">
      <c r="B54" s="15"/>
      <c r="C54" s="15"/>
      <c r="D54" s="10"/>
      <c r="E54" s="10"/>
      <c r="F54" s="10"/>
      <c r="G54" s="10"/>
      <c r="H54" s="10"/>
      <c r="I54" s="10"/>
      <c r="J54" s="10"/>
      <c r="K54" s="10"/>
      <c r="L54" s="10"/>
      <c r="M54"/>
    </row>
    <row r="55" spans="2:12" s="1" customFormat="1" ht="13.5">
      <c r="B55" s="14" t="s">
        <v>11</v>
      </c>
      <c r="C55" s="15" t="s">
        <v>10</v>
      </c>
      <c r="D55" s="10"/>
      <c r="E55" s="10"/>
      <c r="F55" s="10"/>
      <c r="G55" s="10"/>
      <c r="H55" s="10"/>
      <c r="I55" s="10"/>
      <c r="J55" s="10"/>
      <c r="K55" s="10"/>
      <c r="L55" s="10"/>
    </row>
    <row r="56" spans="2:12" s="1" customFormat="1" ht="13.5">
      <c r="B56" s="15"/>
      <c r="C56" s="15"/>
      <c r="D56" s="10"/>
      <c r="E56" s="10"/>
      <c r="F56" s="10"/>
      <c r="G56" s="10"/>
      <c r="H56" s="10"/>
      <c r="I56" s="10"/>
      <c r="J56" s="10"/>
      <c r="K56" s="10"/>
      <c r="L56" s="10"/>
    </row>
    <row r="57" spans="2:12" s="1" customFormat="1" ht="13.5">
      <c r="B57" s="14" t="s">
        <v>12</v>
      </c>
      <c r="C57" s="15" t="s">
        <v>37</v>
      </c>
      <c r="D57" s="10"/>
      <c r="E57" s="10"/>
      <c r="F57" s="10"/>
      <c r="G57" s="10"/>
      <c r="H57" s="10"/>
      <c r="I57" s="10"/>
      <c r="J57" s="10"/>
      <c r="K57" s="10"/>
      <c r="L57" s="10"/>
    </row>
    <row r="58" spans="2:12" ht="13.5">
      <c r="B58" s="15"/>
      <c r="C58" s="15" t="s">
        <v>13</v>
      </c>
      <c r="D58" s="10"/>
      <c r="E58" s="10"/>
      <c r="F58" s="10"/>
      <c r="G58" s="10"/>
      <c r="H58" s="10"/>
      <c r="I58" s="10"/>
      <c r="J58" s="10"/>
      <c r="K58" s="10"/>
      <c r="L58" s="10"/>
    </row>
    <row r="59" spans="2:12" ht="13.5">
      <c r="B59" s="15"/>
      <c r="C59" s="17" t="s">
        <v>29</v>
      </c>
      <c r="D59" s="18"/>
      <c r="E59" s="18"/>
      <c r="F59" s="18"/>
      <c r="G59" s="18"/>
      <c r="H59" s="18"/>
      <c r="I59" s="18"/>
      <c r="J59" s="18"/>
      <c r="K59" s="10"/>
      <c r="L59" s="10"/>
    </row>
    <row r="60" spans="3:12" ht="14.25">
      <c r="C60" s="78" t="s">
        <v>59</v>
      </c>
      <c r="D60" s="78"/>
      <c r="E60" s="78"/>
      <c r="F60" s="78"/>
      <c r="G60" s="78"/>
      <c r="H60" s="78"/>
      <c r="I60" s="78"/>
      <c r="J60" s="78"/>
      <c r="K60" s="78"/>
      <c r="L60" s="78"/>
    </row>
  </sheetData>
  <sheetProtection/>
  <mergeCells count="15">
    <mergeCell ref="C60:L60"/>
    <mergeCell ref="C31:L31"/>
    <mergeCell ref="B10:L10"/>
    <mergeCell ref="B8:L8"/>
    <mergeCell ref="B9:L9"/>
    <mergeCell ref="C12:L12"/>
    <mergeCell ref="C13:L13"/>
    <mergeCell ref="C14:L14"/>
    <mergeCell ref="C15:L15"/>
    <mergeCell ref="J1:L1"/>
    <mergeCell ref="J2:L2"/>
    <mergeCell ref="J3:L3"/>
    <mergeCell ref="B7:L7"/>
    <mergeCell ref="B5:L5"/>
    <mergeCell ref="C16:L16"/>
  </mergeCells>
  <printOptions/>
  <pageMargins left="0.75" right="0.68" top="1" bottom="1" header="0.512" footer="0.51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2:N20"/>
  <sheetViews>
    <sheetView zoomScalePageLayoutView="0" workbookViewId="0" topLeftCell="A1">
      <selection activeCell="O7" sqref="O7"/>
    </sheetView>
  </sheetViews>
  <sheetFormatPr defaultColWidth="9.00390625" defaultRowHeight="13.5"/>
  <cols>
    <col min="1" max="1" width="2.625" style="3" customWidth="1"/>
    <col min="2" max="2" width="10.625" style="7" customWidth="1"/>
    <col min="3" max="11" width="10.625" style="3" customWidth="1"/>
    <col min="12" max="12" width="2.625" style="3" customWidth="1"/>
  </cols>
  <sheetData>
    <row r="1" ht="14.25" thickBot="1"/>
    <row r="2" spans="2:14" ht="36" customHeight="1" thickBot="1" thickTop="1">
      <c r="B2" s="88" t="s">
        <v>112</v>
      </c>
      <c r="C2" s="88"/>
      <c r="D2" s="88"/>
      <c r="E2" s="88"/>
      <c r="F2" s="88"/>
      <c r="G2" s="88"/>
      <c r="H2" s="88"/>
      <c r="I2" s="88"/>
      <c r="J2" s="88"/>
      <c r="K2" s="88"/>
      <c r="L2" s="5"/>
      <c r="M2" s="5"/>
      <c r="N2" s="3"/>
    </row>
    <row r="3" spans="1:12" s="2" customFormat="1" ht="21" customHeight="1" thickTop="1">
      <c r="A3" s="4"/>
      <c r="B3" s="4"/>
      <c r="C3" s="4"/>
      <c r="D3" s="4"/>
      <c r="E3" s="4"/>
      <c r="F3" s="4"/>
      <c r="G3" s="4"/>
      <c r="H3" s="4"/>
      <c r="I3" s="4"/>
      <c r="J3" s="4"/>
      <c r="K3" s="4"/>
      <c r="L3" s="4"/>
    </row>
    <row r="4" spans="1:12" s="2" customFormat="1" ht="36" customHeight="1">
      <c r="A4" s="4"/>
      <c r="B4" s="98" t="s">
        <v>58</v>
      </c>
      <c r="C4" s="98"/>
      <c r="D4" s="98"/>
      <c r="E4" s="98"/>
      <c r="F4" s="98"/>
      <c r="G4" s="98"/>
      <c r="H4" s="98"/>
      <c r="I4" s="98"/>
      <c r="J4" s="98"/>
      <c r="K4" s="98"/>
      <c r="L4" s="4"/>
    </row>
    <row r="5" spans="1:12" s="2" customFormat="1" ht="15" customHeight="1" thickBot="1">
      <c r="A5" s="4"/>
      <c r="B5" s="4"/>
      <c r="C5" s="6"/>
      <c r="D5" s="4"/>
      <c r="E5" s="4"/>
      <c r="F5" s="4"/>
      <c r="G5" s="4"/>
      <c r="H5" s="4"/>
      <c r="I5" s="4"/>
      <c r="J5" s="4"/>
      <c r="K5" s="4"/>
      <c r="L5" s="4"/>
    </row>
    <row r="6" spans="1:12" s="2" customFormat="1" ht="41.25" customHeight="1">
      <c r="A6" s="4"/>
      <c r="B6" s="4"/>
      <c r="C6" s="9" t="s">
        <v>50</v>
      </c>
      <c r="D6" s="89" t="s">
        <v>14</v>
      </c>
      <c r="E6" s="90"/>
      <c r="F6" s="91" t="s">
        <v>54</v>
      </c>
      <c r="G6" s="92"/>
      <c r="H6" s="92"/>
      <c r="I6" s="92"/>
      <c r="J6" s="93"/>
      <c r="K6" s="4"/>
      <c r="L6" s="4"/>
    </row>
    <row r="7" spans="1:12" s="2" customFormat="1" ht="41.25" customHeight="1" thickBot="1">
      <c r="A7" s="4"/>
      <c r="B7" s="4"/>
      <c r="C7" s="31">
        <v>1</v>
      </c>
      <c r="D7" s="86" t="s">
        <v>101</v>
      </c>
      <c r="E7" s="87"/>
      <c r="F7" s="86" t="s">
        <v>102</v>
      </c>
      <c r="G7" s="97"/>
      <c r="H7" s="97"/>
      <c r="I7" s="97"/>
      <c r="J7" s="87"/>
      <c r="K7" s="4"/>
      <c r="L7" s="4"/>
    </row>
    <row r="8" spans="1:12" s="2" customFormat="1" ht="41.25" customHeight="1" thickBot="1">
      <c r="A8" s="4"/>
      <c r="B8" s="4"/>
      <c r="C8" s="32">
        <v>2</v>
      </c>
      <c r="D8" s="101" t="s">
        <v>75</v>
      </c>
      <c r="E8" s="100"/>
      <c r="F8" s="99" t="s">
        <v>76</v>
      </c>
      <c r="G8" s="99"/>
      <c r="H8" s="99"/>
      <c r="I8" s="99"/>
      <c r="J8" s="100"/>
      <c r="K8" s="4"/>
      <c r="L8" s="4"/>
    </row>
    <row r="9" spans="1:12" s="2" customFormat="1" ht="41.25" customHeight="1" thickBot="1">
      <c r="A9" s="4"/>
      <c r="B9" s="4"/>
      <c r="C9" s="33">
        <v>3</v>
      </c>
      <c r="D9" s="94" t="s">
        <v>103</v>
      </c>
      <c r="E9" s="95"/>
      <c r="F9" s="96" t="s">
        <v>104</v>
      </c>
      <c r="G9" s="96"/>
      <c r="H9" s="96"/>
      <c r="I9" s="96"/>
      <c r="J9" s="95"/>
      <c r="K9" s="4"/>
      <c r="L9" s="4"/>
    </row>
    <row r="10" spans="1:12" s="2" customFormat="1" ht="41.25" customHeight="1" thickBot="1">
      <c r="A10" s="4"/>
      <c r="B10" s="4"/>
      <c r="C10" s="32">
        <v>4</v>
      </c>
      <c r="D10" s="94" t="s">
        <v>99</v>
      </c>
      <c r="E10" s="95"/>
      <c r="F10" s="96" t="s">
        <v>100</v>
      </c>
      <c r="G10" s="96"/>
      <c r="H10" s="96"/>
      <c r="I10" s="96"/>
      <c r="J10" s="95"/>
      <c r="K10" s="4"/>
      <c r="L10" s="4"/>
    </row>
    <row r="11" spans="2:10" ht="41.25" customHeight="1" thickBot="1">
      <c r="B11" s="3"/>
      <c r="C11" s="33">
        <v>5</v>
      </c>
      <c r="D11" s="86" t="s">
        <v>28</v>
      </c>
      <c r="E11" s="87"/>
      <c r="F11" s="97" t="s">
        <v>105</v>
      </c>
      <c r="G11" s="97"/>
      <c r="H11" s="97"/>
      <c r="I11" s="97"/>
      <c r="J11" s="87"/>
    </row>
    <row r="12" spans="2:10" ht="41.25" customHeight="1" thickBot="1">
      <c r="B12" s="3"/>
      <c r="C12" s="32">
        <v>6</v>
      </c>
      <c r="D12" s="94" t="s">
        <v>28</v>
      </c>
      <c r="E12" s="95"/>
      <c r="F12" s="96" t="s">
        <v>48</v>
      </c>
      <c r="G12" s="96"/>
      <c r="H12" s="96"/>
      <c r="I12" s="96"/>
      <c r="J12" s="95"/>
    </row>
    <row r="13" spans="2:10" ht="41.25" customHeight="1" thickBot="1">
      <c r="B13" s="3"/>
      <c r="C13" s="32">
        <v>7</v>
      </c>
      <c r="D13" s="83" t="s">
        <v>28</v>
      </c>
      <c r="E13" s="84"/>
      <c r="F13" s="85" t="s">
        <v>49</v>
      </c>
      <c r="G13" s="85"/>
      <c r="H13" s="85"/>
      <c r="I13" s="85"/>
      <c r="J13" s="84"/>
    </row>
    <row r="14" spans="1:12" s="2" customFormat="1" ht="36" customHeight="1">
      <c r="A14" s="4"/>
      <c r="B14" s="4"/>
      <c r="C14" s="6"/>
      <c r="D14" s="4"/>
      <c r="E14" s="4"/>
      <c r="F14" s="4"/>
      <c r="G14" s="4"/>
      <c r="H14" s="4"/>
      <c r="I14" s="4"/>
      <c r="J14" s="4"/>
      <c r="K14" s="4"/>
      <c r="L14" s="4"/>
    </row>
    <row r="15" spans="1:12" s="2" customFormat="1" ht="36" customHeight="1">
      <c r="A15" s="4"/>
      <c r="B15" s="4"/>
      <c r="C15" s="6"/>
      <c r="K15" s="4"/>
      <c r="L15" s="4"/>
    </row>
    <row r="16" spans="1:12" s="2" customFormat="1" ht="36" customHeight="1">
      <c r="A16" s="4"/>
      <c r="B16" s="4"/>
      <c r="C16" s="6"/>
      <c r="D16" s="6"/>
      <c r="E16" s="6"/>
      <c r="F16" s="6"/>
      <c r="G16" s="6"/>
      <c r="H16" s="6"/>
      <c r="I16" s="6"/>
      <c r="J16" s="6"/>
      <c r="K16" s="4"/>
      <c r="L16" s="4"/>
    </row>
    <row r="17" spans="1:12" s="2" customFormat="1" ht="36" customHeight="1">
      <c r="A17" s="4"/>
      <c r="B17" s="4"/>
      <c r="C17" s="6"/>
      <c r="D17" s="6"/>
      <c r="E17" s="6"/>
      <c r="F17" s="6"/>
      <c r="G17" s="6"/>
      <c r="H17" s="6"/>
      <c r="I17" s="6"/>
      <c r="J17" s="6"/>
      <c r="K17" s="4"/>
      <c r="L17" s="4"/>
    </row>
    <row r="18" spans="1:12" s="2" customFormat="1" ht="36" customHeight="1">
      <c r="A18" s="4"/>
      <c r="B18" s="4"/>
      <c r="C18" s="6"/>
      <c r="D18" s="3"/>
      <c r="E18" s="3"/>
      <c r="F18" s="3"/>
      <c r="G18" s="3"/>
      <c r="H18" s="3"/>
      <c r="I18" s="3"/>
      <c r="J18" s="3"/>
      <c r="K18" s="4"/>
      <c r="L18" s="4"/>
    </row>
    <row r="19" spans="1:12" s="2" customFormat="1" ht="36" customHeight="1">
      <c r="A19" s="4"/>
      <c r="B19" s="4"/>
      <c r="C19" s="6"/>
      <c r="D19" s="3"/>
      <c r="E19" s="3"/>
      <c r="F19" s="3"/>
      <c r="G19" s="3"/>
      <c r="H19" s="3"/>
      <c r="I19" s="3"/>
      <c r="J19" s="3"/>
      <c r="K19" s="4"/>
      <c r="L19" s="4"/>
    </row>
    <row r="20" ht="13.5">
      <c r="B20" s="3"/>
    </row>
  </sheetData>
  <sheetProtection/>
  <mergeCells count="18">
    <mergeCell ref="D12:E12"/>
    <mergeCell ref="F12:J12"/>
    <mergeCell ref="D10:E10"/>
    <mergeCell ref="B4:K4"/>
    <mergeCell ref="F8:J8"/>
    <mergeCell ref="F7:J7"/>
    <mergeCell ref="F10:J10"/>
    <mergeCell ref="D8:E8"/>
    <mergeCell ref="D13:E13"/>
    <mergeCell ref="F13:J13"/>
    <mergeCell ref="D7:E7"/>
    <mergeCell ref="D11:E11"/>
    <mergeCell ref="B2:K2"/>
    <mergeCell ref="D6:E6"/>
    <mergeCell ref="F6:J6"/>
    <mergeCell ref="D9:E9"/>
    <mergeCell ref="F9:J9"/>
    <mergeCell ref="F11:J11"/>
  </mergeCells>
  <printOptions/>
  <pageMargins left="0.1968503937007874" right="0.15748031496062992" top="0.2362204724409449" bottom="0.1968503937007874" header="0.2755905511811024" footer="0.275590551181102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BG49"/>
  <sheetViews>
    <sheetView view="pageBreakPreview" zoomScale="60" zoomScalePageLayoutView="0" workbookViewId="0" topLeftCell="A7">
      <selection activeCell="L47" sqref="L47:T47"/>
    </sheetView>
  </sheetViews>
  <sheetFormatPr defaultColWidth="9.00390625" defaultRowHeight="13.5"/>
  <cols>
    <col min="1" max="1" width="3.625" style="38" customWidth="1"/>
    <col min="2" max="6" width="3.375" style="38" customWidth="1"/>
    <col min="7" max="7" width="3.375" style="39" customWidth="1"/>
    <col min="8" max="8" width="3.375" style="38" customWidth="1"/>
    <col min="9" max="21" width="3.375" style="40" customWidth="1"/>
    <col min="22" max="22" width="3.375" style="38" customWidth="1"/>
    <col min="23" max="23" width="3.375" style="39" customWidth="1"/>
    <col min="24" max="24" width="3.375" style="38" customWidth="1"/>
    <col min="25" max="25" width="3.375" style="40" customWidth="1"/>
    <col min="26" max="26" width="3.375" style="38" customWidth="1"/>
    <col min="27" max="27" width="3.375" style="39" customWidth="1"/>
    <col min="28" max="28" width="3.375" style="38" customWidth="1"/>
    <col min="29" max="33" width="3.375" style="40" customWidth="1"/>
    <col min="34" max="39" width="3.375" style="38" customWidth="1"/>
    <col min="40" max="40" width="3.875" style="38" customWidth="1"/>
    <col min="41" max="41" width="3.00390625" style="38" hidden="1" customWidth="1"/>
    <col min="42" max="45" width="5.125" style="38" hidden="1" customWidth="1"/>
    <col min="46" max="46" width="1.875" style="38" hidden="1" customWidth="1"/>
    <col min="47" max="47" width="4.25390625" style="38" hidden="1" customWidth="1"/>
    <col min="48" max="48" width="7.75390625" style="38" hidden="1" customWidth="1"/>
    <col min="49" max="59" width="0" style="38" hidden="1" customWidth="1"/>
    <col min="60" max="16384" width="9.00390625" style="38" customWidth="1"/>
  </cols>
  <sheetData>
    <row r="1" spans="5:39" s="34" customFormat="1" ht="12.75" customHeight="1" thickBot="1">
      <c r="E1" s="35"/>
      <c r="G1" s="36"/>
      <c r="I1" s="37"/>
      <c r="J1" s="37"/>
      <c r="K1" s="37"/>
      <c r="L1" s="37"/>
      <c r="M1" s="37"/>
      <c r="N1" s="37"/>
      <c r="O1" s="37"/>
      <c r="P1" s="37"/>
      <c r="Q1" s="37"/>
      <c r="R1" s="37"/>
      <c r="S1" s="37"/>
      <c r="T1" s="37"/>
      <c r="U1" s="37"/>
      <c r="W1" s="36"/>
      <c r="Y1" s="37"/>
      <c r="AA1" s="36"/>
      <c r="AC1" s="37"/>
      <c r="AD1" s="37"/>
      <c r="AE1" s="37"/>
      <c r="AF1" s="37"/>
      <c r="AG1" s="37"/>
      <c r="AM1" s="36"/>
    </row>
    <row r="2" spans="2:39" ht="30" customHeight="1" thickBot="1" thickTop="1">
      <c r="B2" s="147" t="s">
        <v>60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ht="12.75" customHeight="1" thickTop="1"/>
    <row r="4" spans="2:39" ht="25.5" customHeight="1">
      <c r="B4" s="148" t="s">
        <v>77</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ht="12.75" customHeight="1"/>
    <row r="6" spans="2:39" ht="25.5" customHeight="1">
      <c r="B6" s="149" t="s">
        <v>78</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row>
    <row r="7" ht="12.75" customHeight="1" thickBot="1"/>
    <row r="8" spans="2:56" ht="30.75" customHeight="1">
      <c r="B8" s="102"/>
      <c r="C8" s="103"/>
      <c r="D8" s="104"/>
      <c r="E8" s="104"/>
      <c r="F8" s="105" t="str">
        <f>B9</f>
        <v>チャクラネスト奈良</v>
      </c>
      <c r="G8" s="106"/>
      <c r="H8" s="106"/>
      <c r="I8" s="106"/>
      <c r="J8" s="105" t="str">
        <f>B10</f>
        <v>神野ＳＣ</v>
      </c>
      <c r="K8" s="106"/>
      <c r="L8" s="106"/>
      <c r="M8" s="106"/>
      <c r="N8" s="107" t="str">
        <f>B11</f>
        <v>末広ＦＣ</v>
      </c>
      <c r="O8" s="108"/>
      <c r="P8" s="108"/>
      <c r="Q8" s="109"/>
      <c r="R8" s="105" t="str">
        <f>B12</f>
        <v>ヴィリッキーニ</v>
      </c>
      <c r="S8" s="106"/>
      <c r="T8" s="106"/>
      <c r="U8" s="106"/>
      <c r="V8" s="105" t="str">
        <f>B13</f>
        <v>鹿の子台</v>
      </c>
      <c r="W8" s="106"/>
      <c r="X8" s="106"/>
      <c r="Y8" s="106"/>
      <c r="Z8" s="105" t="str">
        <f>B14</f>
        <v>センアーノＤ</v>
      </c>
      <c r="AA8" s="106"/>
      <c r="AB8" s="106"/>
      <c r="AC8" s="106"/>
      <c r="AD8" s="105" t="str">
        <f>B15</f>
        <v>センアーノＭ</v>
      </c>
      <c r="AE8" s="106"/>
      <c r="AF8" s="106"/>
      <c r="AG8" s="106"/>
      <c r="AH8" s="110" t="s">
        <v>38</v>
      </c>
      <c r="AI8" s="110"/>
      <c r="AJ8" s="110" t="s">
        <v>43</v>
      </c>
      <c r="AK8" s="110"/>
      <c r="AL8" s="110" t="s">
        <v>44</v>
      </c>
      <c r="AM8" s="111"/>
      <c r="AV8" s="41" t="s">
        <v>39</v>
      </c>
      <c r="AW8" s="41" t="s">
        <v>40</v>
      </c>
      <c r="AX8" s="41" t="s">
        <v>41</v>
      </c>
      <c r="AY8" s="41" t="s">
        <v>42</v>
      </c>
      <c r="BA8" s="38" t="s">
        <v>38</v>
      </c>
      <c r="BB8" s="38" t="s">
        <v>45</v>
      </c>
      <c r="BC8" s="38" t="s">
        <v>41</v>
      </c>
      <c r="BD8" s="38" t="s">
        <v>46</v>
      </c>
    </row>
    <row r="9" spans="2:59" ht="30.75" customHeight="1">
      <c r="B9" s="112" t="s">
        <v>87</v>
      </c>
      <c r="C9" s="113"/>
      <c r="D9" s="114"/>
      <c r="E9" s="115"/>
      <c r="F9" s="116"/>
      <c r="G9" s="117"/>
      <c r="H9" s="117"/>
      <c r="I9" s="118"/>
      <c r="J9" s="42">
        <f>IF(K9="","",IF(K9&gt;M9,"○",IF(K9&lt;M9,"●","△")))</f>
      </c>
      <c r="K9" s="43"/>
      <c r="L9" s="44" t="s">
        <v>47</v>
      </c>
      <c r="M9" s="45"/>
      <c r="N9" s="42">
        <f>IF(O9="","",IF(O9&gt;Q9,"○",IF(O9&lt;Q9,"●","△")))</f>
      </c>
      <c r="O9" s="43"/>
      <c r="P9" s="44" t="s">
        <v>47</v>
      </c>
      <c r="Q9" s="45"/>
      <c r="R9" s="42">
        <f>IF(S9="","",IF(S9&gt;U9,"○",IF(S9&lt;U9,"●","△")))</f>
      </c>
      <c r="S9" s="43"/>
      <c r="T9" s="44" t="s">
        <v>47</v>
      </c>
      <c r="U9" s="45"/>
      <c r="V9" s="42">
        <f>IF(W9="","",IF(W9&gt;Y9,"○",IF(W9&lt;Y9,"●","△")))</f>
      </c>
      <c r="W9" s="43"/>
      <c r="X9" s="44" t="s">
        <v>47</v>
      </c>
      <c r="Y9" s="45"/>
      <c r="Z9" s="42">
        <f>IF(AA9="","",IF(AA9&gt;AC9,"○",IF(AA9&lt;AC9,"●","△")))</f>
      </c>
      <c r="AA9" s="43"/>
      <c r="AB9" s="44" t="s">
        <v>47</v>
      </c>
      <c r="AC9" s="45"/>
      <c r="AD9" s="42">
        <f aca="true" t="shared" si="0" ref="AD9:AD14">IF(AE9="","",IF(AE9&gt;AG9,"○",IF(AE9&lt;AG9,"●","△")))</f>
      </c>
      <c r="AE9" s="43"/>
      <c r="AF9" s="44" t="s">
        <v>47</v>
      </c>
      <c r="AG9" s="45"/>
      <c r="AH9" s="119">
        <f>IF(V9="","",AV9*3+AW9*1)</f>
      </c>
      <c r="AI9" s="120"/>
      <c r="AJ9" s="121">
        <f aca="true" t="shared" si="1" ref="AJ9:AJ15">IF(AH9="","",AX9-AY9)</f>
      </c>
      <c r="AK9" s="121"/>
      <c r="AL9" s="122">
        <f aca="true" t="shared" si="2" ref="AL9:AL15">IF(AH9="","",RANK(BD9,$BD$9:$BD$15,1))</f>
      </c>
      <c r="AM9" s="123"/>
      <c r="AV9" s="46">
        <f aca="true" t="shared" si="3" ref="AV9:AV15">COUNTIF(F9:AG9,"○")</f>
        <v>0</v>
      </c>
      <c r="AW9" s="46">
        <f aca="true" t="shared" si="4" ref="AW9:AW15">COUNTIF(F9:AG9,"△")</f>
        <v>0</v>
      </c>
      <c r="AX9" s="46">
        <f>W9+AA9+AE9+S9+O9+K9</f>
        <v>0</v>
      </c>
      <c r="AY9" s="46">
        <f>Y9+AC9+AG9+U9+Q9+M9</f>
        <v>0</v>
      </c>
      <c r="BA9" s="38" t="e">
        <f aca="true" t="shared" si="5" ref="BA9:BA15">100*RANK(AH9,$AH$9:$AH$15,0)</f>
        <v>#VALUE!</v>
      </c>
      <c r="BB9" s="38" t="e">
        <f aca="true" t="shared" si="6" ref="BB9:BB15">10*RANK(AJ9,$AJ$9:$AJ$15,0)</f>
        <v>#VALUE!</v>
      </c>
      <c r="BC9" s="38" t="e">
        <f aca="true" t="shared" si="7" ref="BC9:BC15">1*RANK(AX9,$AX$9:$AX$15,0)</f>
        <v>#VALUE!</v>
      </c>
      <c r="BD9" s="38" t="e">
        <f aca="true" t="shared" si="8" ref="BD9:BD15">SUM(BA9:BC9)</f>
        <v>#VALUE!</v>
      </c>
      <c r="BF9" s="38">
        <f aca="true" t="shared" si="9" ref="BF9:BF15">AL9</f>
      </c>
      <c r="BG9" s="38" t="str">
        <f aca="true" t="shared" si="10" ref="BG9:BG15">B9</f>
        <v>チャクラネスト奈良</v>
      </c>
    </row>
    <row r="10" spans="2:59" ht="30.75" customHeight="1">
      <c r="B10" s="112" t="s">
        <v>88</v>
      </c>
      <c r="C10" s="113"/>
      <c r="D10" s="114"/>
      <c r="E10" s="115"/>
      <c r="F10" s="42">
        <f>IF(J9="","",IF(G10&gt;I10,"○",IF(G10&lt;I10,"●","△")))</f>
      </c>
      <c r="G10" s="47">
        <f>IF(M9="","",M9)</f>
      </c>
      <c r="H10" s="44" t="s">
        <v>47</v>
      </c>
      <c r="I10" s="48">
        <f>IF(K9="","",K9)</f>
      </c>
      <c r="J10" s="116"/>
      <c r="K10" s="124"/>
      <c r="L10" s="124"/>
      <c r="M10" s="125"/>
      <c r="N10" s="42">
        <f>IF(O10="","",IF(O10&gt;Q10,"○",IF(O10&lt;Q10,"●","△")))</f>
      </c>
      <c r="O10" s="43"/>
      <c r="P10" s="44" t="s">
        <v>47</v>
      </c>
      <c r="Q10" s="45"/>
      <c r="R10" s="42">
        <f>IF(S10="","",IF(S10&gt;U10,"○",IF(S10&lt;U10,"●","△")))</f>
      </c>
      <c r="S10" s="43"/>
      <c r="T10" s="44" t="s">
        <v>47</v>
      </c>
      <c r="U10" s="45"/>
      <c r="V10" s="42">
        <f>IF(W10="","",IF(W10&gt;Y10,"○",IF(W10&lt;Y10,"●","△")))</f>
      </c>
      <c r="W10" s="43"/>
      <c r="X10" s="44" t="s">
        <v>47</v>
      </c>
      <c r="Y10" s="45"/>
      <c r="Z10" s="42">
        <f>IF(AA10="","",IF(AA10&gt;AC10,"○",IF(AA10&lt;AC10,"●","△")))</f>
      </c>
      <c r="AA10" s="43"/>
      <c r="AB10" s="44" t="s">
        <v>47</v>
      </c>
      <c r="AC10" s="45"/>
      <c r="AD10" s="42">
        <f t="shared" si="0"/>
      </c>
      <c r="AE10" s="43"/>
      <c r="AF10" s="44" t="s">
        <v>47</v>
      </c>
      <c r="AG10" s="45"/>
      <c r="AH10" s="119">
        <f>IF(V10="","",AV10*3+AW10*1)</f>
      </c>
      <c r="AI10" s="120"/>
      <c r="AJ10" s="121">
        <f t="shared" si="1"/>
      </c>
      <c r="AK10" s="121"/>
      <c r="AL10" s="122">
        <f t="shared" si="2"/>
      </c>
      <c r="AM10" s="123"/>
      <c r="AV10" s="46">
        <f t="shared" si="3"/>
        <v>0</v>
      </c>
      <c r="AW10" s="46">
        <f t="shared" si="4"/>
        <v>0</v>
      </c>
      <c r="AX10" s="46" t="e">
        <f>W10+AA10+AE10+S10+O10+G10</f>
        <v>#VALUE!</v>
      </c>
      <c r="AY10" s="46" t="e">
        <f>Y10+AC10+AG10+U10+Q10+I10</f>
        <v>#VALUE!</v>
      </c>
      <c r="BA10" s="38" t="e">
        <f t="shared" si="5"/>
        <v>#VALUE!</v>
      </c>
      <c r="BB10" s="38" t="e">
        <f t="shared" si="6"/>
        <v>#VALUE!</v>
      </c>
      <c r="BC10" s="38" t="e">
        <f t="shared" si="7"/>
        <v>#VALUE!</v>
      </c>
      <c r="BD10" s="38" t="e">
        <f t="shared" si="8"/>
        <v>#VALUE!</v>
      </c>
      <c r="BF10" s="38">
        <f t="shared" si="9"/>
      </c>
      <c r="BG10" s="38" t="str">
        <f t="shared" si="10"/>
        <v>神野ＳＣ</v>
      </c>
    </row>
    <row r="11" spans="2:59" ht="30.75" customHeight="1">
      <c r="B11" s="126" t="s">
        <v>89</v>
      </c>
      <c r="C11" s="127"/>
      <c r="D11" s="127"/>
      <c r="E11" s="113"/>
      <c r="F11" s="42">
        <f>IF(N9="","",IF(G11&gt;I11,"○",IF(G11&lt;I11,"●","△")))</f>
      </c>
      <c r="G11" s="47">
        <f>IF(Q9="","",Q9)</f>
      </c>
      <c r="H11" s="44" t="s">
        <v>47</v>
      </c>
      <c r="I11" s="48">
        <f>IF(O9="","",O9)</f>
      </c>
      <c r="J11" s="42">
        <f>IF(N10="","",IF(K11&gt;M11,"○",IF(K11&lt;M11,"●","△")))</f>
      </c>
      <c r="K11" s="47">
        <f>IF(Q10="","",Q10)</f>
      </c>
      <c r="L11" s="44" t="s">
        <v>47</v>
      </c>
      <c r="M11" s="48">
        <f>IF(O10="","",O10)</f>
      </c>
      <c r="N11" s="116"/>
      <c r="O11" s="124"/>
      <c r="P11" s="124"/>
      <c r="Q11" s="125"/>
      <c r="R11" s="42">
        <f>IF(S11="","",IF(S11&gt;U11,"○",IF(S11&lt;U11,"●","△")))</f>
      </c>
      <c r="S11" s="43"/>
      <c r="T11" s="44" t="s">
        <v>47</v>
      </c>
      <c r="U11" s="45"/>
      <c r="V11" s="42">
        <f>IF(W11="","",IF(W11&gt;Y11,"○",IF(W11&lt;Y11,"●","△")))</f>
      </c>
      <c r="W11" s="43"/>
      <c r="X11" s="44" t="s">
        <v>47</v>
      </c>
      <c r="Y11" s="45"/>
      <c r="Z11" s="42">
        <f>IF(AA11="","",IF(AA11&gt;AC11,"○",IF(AA11&lt;AC11,"●","△")))</f>
      </c>
      <c r="AA11" s="43"/>
      <c r="AB11" s="44" t="s">
        <v>47</v>
      </c>
      <c r="AC11" s="45"/>
      <c r="AD11" s="42">
        <f t="shared" si="0"/>
      </c>
      <c r="AE11" s="43"/>
      <c r="AF11" s="44" t="s">
        <v>47</v>
      </c>
      <c r="AG11" s="45"/>
      <c r="AH11" s="128">
        <f>IF(V11="","",AV11*3+AW11*1)</f>
      </c>
      <c r="AI11" s="119"/>
      <c r="AJ11" s="129">
        <f t="shared" si="1"/>
      </c>
      <c r="AK11" s="130"/>
      <c r="AL11" s="131">
        <f t="shared" si="2"/>
      </c>
      <c r="AM11" s="132"/>
      <c r="AV11" s="46">
        <f t="shared" si="3"/>
        <v>0</v>
      </c>
      <c r="AW11" s="46">
        <f t="shared" si="4"/>
        <v>0</v>
      </c>
      <c r="AX11" s="46" t="e">
        <f>W11+AA11+AE11+S11+G11+K11</f>
        <v>#VALUE!</v>
      </c>
      <c r="AY11" s="46" t="e">
        <f>Y11+AC11+AG11+U11+I11+M11</f>
        <v>#VALUE!</v>
      </c>
      <c r="BA11" s="38" t="e">
        <f t="shared" si="5"/>
        <v>#VALUE!</v>
      </c>
      <c r="BB11" s="38" t="e">
        <f t="shared" si="6"/>
        <v>#VALUE!</v>
      </c>
      <c r="BC11" s="38" t="e">
        <f t="shared" si="7"/>
        <v>#VALUE!</v>
      </c>
      <c r="BD11" s="38" t="e">
        <f t="shared" si="8"/>
        <v>#VALUE!</v>
      </c>
      <c r="BF11" s="38">
        <f t="shared" si="9"/>
      </c>
      <c r="BG11" s="38" t="str">
        <f t="shared" si="10"/>
        <v>末広ＦＣ</v>
      </c>
    </row>
    <row r="12" spans="2:59" ht="30.75" customHeight="1">
      <c r="B12" s="112" t="s">
        <v>90</v>
      </c>
      <c r="C12" s="113"/>
      <c r="D12" s="114"/>
      <c r="E12" s="115"/>
      <c r="F12" s="42">
        <f>IF(R9="","",IF(G12&gt;I12,"○",IF(G12&lt;I12,"●","△")))</f>
      </c>
      <c r="G12" s="47">
        <f>IF(U9="","",U9)</f>
      </c>
      <c r="H12" s="44" t="s">
        <v>47</v>
      </c>
      <c r="I12" s="48">
        <f>IF(S9="","",S9)</f>
      </c>
      <c r="J12" s="42">
        <f>IF(R10="","",IF(K12&gt;M12,"○",IF(K12&lt;M12,"●","△")))</f>
      </c>
      <c r="K12" s="47">
        <f>IF(U10="","",U10)</f>
      </c>
      <c r="L12" s="44" t="s">
        <v>47</v>
      </c>
      <c r="M12" s="48">
        <f>IF(S10="","",S10)</f>
      </c>
      <c r="N12" s="42">
        <f>IF(R11="","",IF(O12&gt;Q12,"○",IF(O12&lt;Q12,"●","△")))</f>
      </c>
      <c r="O12" s="47">
        <f>IF(U11="","",U11)</f>
      </c>
      <c r="P12" s="44" t="s">
        <v>47</v>
      </c>
      <c r="Q12" s="48">
        <f>IF(S11="","",S11)</f>
      </c>
      <c r="R12" s="116"/>
      <c r="S12" s="117"/>
      <c r="T12" s="117"/>
      <c r="U12" s="118"/>
      <c r="V12" s="42">
        <f>IF(W12="","",IF(W12&gt;Y12,"○",IF(W12&lt;Y12,"●","△")))</f>
      </c>
      <c r="W12" s="43"/>
      <c r="X12" s="44" t="s">
        <v>47</v>
      </c>
      <c r="Y12" s="45"/>
      <c r="Z12" s="42">
        <f>IF(AA12="","",IF(AA12&gt;AC12,"○",IF(AA12&lt;AC12,"●","△")))</f>
      </c>
      <c r="AA12" s="43"/>
      <c r="AB12" s="44" t="s">
        <v>47</v>
      </c>
      <c r="AC12" s="45"/>
      <c r="AD12" s="42">
        <f t="shared" si="0"/>
      </c>
      <c r="AE12" s="43"/>
      <c r="AF12" s="44" t="s">
        <v>47</v>
      </c>
      <c r="AG12" s="45"/>
      <c r="AH12" s="119">
        <f>IF(V12="","",AV12*3+AW12*1)</f>
      </c>
      <c r="AI12" s="120"/>
      <c r="AJ12" s="121">
        <f t="shared" si="1"/>
      </c>
      <c r="AK12" s="121"/>
      <c r="AL12" s="122">
        <f t="shared" si="2"/>
      </c>
      <c r="AM12" s="123"/>
      <c r="AV12" s="46">
        <f t="shared" si="3"/>
        <v>0</v>
      </c>
      <c r="AW12" s="46">
        <f t="shared" si="4"/>
        <v>0</v>
      </c>
      <c r="AX12" s="46" t="e">
        <f>W12+AA12+AE12+G12+O12+K12</f>
        <v>#VALUE!</v>
      </c>
      <c r="AY12" s="46" t="e">
        <f>Y12+AC12+AG12+I12+Q12+M12</f>
        <v>#VALUE!</v>
      </c>
      <c r="BA12" s="38" t="e">
        <f t="shared" si="5"/>
        <v>#VALUE!</v>
      </c>
      <c r="BB12" s="38" t="e">
        <f t="shared" si="6"/>
        <v>#VALUE!</v>
      </c>
      <c r="BC12" s="38" t="e">
        <f t="shared" si="7"/>
        <v>#VALUE!</v>
      </c>
      <c r="BD12" s="38" t="e">
        <f t="shared" si="8"/>
        <v>#VALUE!</v>
      </c>
      <c r="BF12" s="38">
        <f t="shared" si="9"/>
      </c>
      <c r="BG12" s="38" t="str">
        <f t="shared" si="10"/>
        <v>ヴィリッキーニ</v>
      </c>
    </row>
    <row r="13" spans="2:59" ht="30.75" customHeight="1">
      <c r="B13" s="112" t="s">
        <v>91</v>
      </c>
      <c r="C13" s="113"/>
      <c r="D13" s="114"/>
      <c r="E13" s="115"/>
      <c r="F13" s="42">
        <f>IF(V9="","",IF(G13&gt;I13,"○",IF(G13&lt;I13,"●","△")))</f>
      </c>
      <c r="G13" s="47">
        <f>IF(Y9="","",Y9)</f>
      </c>
      <c r="H13" s="44" t="s">
        <v>47</v>
      </c>
      <c r="I13" s="48">
        <f>IF(W9="","",W9)</f>
      </c>
      <c r="J13" s="42">
        <f>IF(V10="","",IF(K13&gt;M13,"○",IF(K13&lt;M13,"●","△")))</f>
      </c>
      <c r="K13" s="47">
        <f>IF(Y10="","",Y10)</f>
      </c>
      <c r="L13" s="44" t="s">
        <v>47</v>
      </c>
      <c r="M13" s="48">
        <f>IF(W10="","",W10)</f>
      </c>
      <c r="N13" s="42">
        <f>IF(V11="","",IF(O13&gt;Q13,"○",IF(O13&lt;Q13,"●","△")))</f>
      </c>
      <c r="O13" s="47">
        <f>IF(Y11="","",Y11)</f>
      </c>
      <c r="P13" s="44" t="s">
        <v>47</v>
      </c>
      <c r="Q13" s="48">
        <f>IF(W11="","",W11)</f>
      </c>
      <c r="R13" s="42">
        <f>IF(V12="","",IF(S13&gt;U13,"○",IF(S13&lt;U13,"●","△")))</f>
      </c>
      <c r="S13" s="47">
        <f>IF(Y12="","",Y12)</f>
      </c>
      <c r="T13" s="44" t="s">
        <v>47</v>
      </c>
      <c r="U13" s="48">
        <f>IF(W12="","",W12)</f>
      </c>
      <c r="V13" s="116"/>
      <c r="W13" s="117"/>
      <c r="X13" s="117"/>
      <c r="Y13" s="118"/>
      <c r="Z13" s="42">
        <f>IF(AA13="","",IF(AA13&gt;AC13,"○",IF(AA13&lt;AC13,"●","△")))</f>
      </c>
      <c r="AA13" s="43"/>
      <c r="AB13" s="44" t="s">
        <v>47</v>
      </c>
      <c r="AC13" s="45"/>
      <c r="AD13" s="42">
        <f t="shared" si="0"/>
      </c>
      <c r="AE13" s="43"/>
      <c r="AF13" s="44" t="s">
        <v>47</v>
      </c>
      <c r="AG13" s="45"/>
      <c r="AH13" s="119">
        <f>IF(Z13="","",AV13*3+AW13*1)</f>
      </c>
      <c r="AI13" s="120"/>
      <c r="AJ13" s="121">
        <f t="shared" si="1"/>
      </c>
      <c r="AK13" s="121"/>
      <c r="AL13" s="122">
        <f t="shared" si="2"/>
      </c>
      <c r="AM13" s="123"/>
      <c r="AV13" s="46">
        <f t="shared" si="3"/>
        <v>0</v>
      </c>
      <c r="AW13" s="46">
        <f t="shared" si="4"/>
        <v>0</v>
      </c>
      <c r="AX13" s="46" t="e">
        <f>G13+AA13+AE13+S13+O13+K13</f>
        <v>#VALUE!</v>
      </c>
      <c r="AY13" s="46" t="e">
        <f>I13+AC13+AG13+U13+Q13+M13</f>
        <v>#VALUE!</v>
      </c>
      <c r="BA13" s="38" t="e">
        <f t="shared" si="5"/>
        <v>#VALUE!</v>
      </c>
      <c r="BB13" s="38" t="e">
        <f t="shared" si="6"/>
        <v>#VALUE!</v>
      </c>
      <c r="BC13" s="38" t="e">
        <f t="shared" si="7"/>
        <v>#VALUE!</v>
      </c>
      <c r="BD13" s="38" t="e">
        <f t="shared" si="8"/>
        <v>#VALUE!</v>
      </c>
      <c r="BF13" s="38">
        <f t="shared" si="9"/>
      </c>
      <c r="BG13" s="38" t="str">
        <f t="shared" si="10"/>
        <v>鹿の子台</v>
      </c>
    </row>
    <row r="14" spans="2:59" ht="30.75" customHeight="1">
      <c r="B14" s="112" t="s">
        <v>92</v>
      </c>
      <c r="C14" s="113"/>
      <c r="D14" s="114"/>
      <c r="E14" s="115"/>
      <c r="F14" s="42">
        <f>IF(Z9="","",IF(G14&gt;I14,"○",IF(G14&lt;I14,"●","△")))</f>
      </c>
      <c r="G14" s="47">
        <f>IF(AC9="","",AC9)</f>
      </c>
      <c r="H14" s="44" t="s">
        <v>47</v>
      </c>
      <c r="I14" s="48">
        <f>IF(AA9="","",AA9)</f>
      </c>
      <c r="J14" s="42">
        <f>IF(Z10="","",IF(K14&gt;M14,"○",IF(K14&lt;M14,"●","△")))</f>
      </c>
      <c r="K14" s="47">
        <f>IF(AC10="","",AC10)</f>
      </c>
      <c r="L14" s="44" t="s">
        <v>47</v>
      </c>
      <c r="M14" s="48">
        <f>IF(AA10="","",AA10)</f>
      </c>
      <c r="N14" s="42">
        <f>IF(Z11="","",IF(O14&gt;Q14,"○",IF(O14&lt;Q14,"●","△")))</f>
      </c>
      <c r="O14" s="47">
        <f>IF(AC11="","",AC11)</f>
      </c>
      <c r="P14" s="44" t="s">
        <v>47</v>
      </c>
      <c r="Q14" s="48">
        <f>IF(AA11="","",AA11)</f>
      </c>
      <c r="R14" s="42">
        <f>IF(Z12="","",IF(S14&gt;U14,"○",IF(S14&lt;U14,"●","△")))</f>
      </c>
      <c r="S14" s="47">
        <f>IF(AC12="","",AC12)</f>
      </c>
      <c r="T14" s="44" t="s">
        <v>47</v>
      </c>
      <c r="U14" s="48">
        <f>IF(AA12="","",AA12)</f>
      </c>
      <c r="V14" s="42">
        <f>IF(Z13="","",IF(W14&gt;Y14,"○",IF(W14&lt;Y14,"●","△")))</f>
      </c>
      <c r="W14" s="47">
        <f>IF(AC13="","",AC13)</f>
      </c>
      <c r="X14" s="44" t="s">
        <v>47</v>
      </c>
      <c r="Y14" s="48">
        <f>IF(AA13="","",AA13)</f>
      </c>
      <c r="Z14" s="116"/>
      <c r="AA14" s="117"/>
      <c r="AB14" s="117"/>
      <c r="AC14" s="118"/>
      <c r="AD14" s="42">
        <f t="shared" si="0"/>
      </c>
      <c r="AE14" s="49"/>
      <c r="AF14" s="44" t="s">
        <v>47</v>
      </c>
      <c r="AG14" s="45"/>
      <c r="AH14" s="119">
        <f>IF(AD14="","",AV14*3+AW14*1)</f>
      </c>
      <c r="AI14" s="120"/>
      <c r="AJ14" s="121">
        <f t="shared" si="1"/>
      </c>
      <c r="AK14" s="121"/>
      <c r="AL14" s="122">
        <f t="shared" si="2"/>
      </c>
      <c r="AM14" s="123"/>
      <c r="AV14" s="46">
        <f t="shared" si="3"/>
        <v>0</v>
      </c>
      <c r="AW14" s="46">
        <f t="shared" si="4"/>
        <v>0</v>
      </c>
      <c r="AX14" s="46" t="e">
        <f>G14+W14+AE14+S14+O14+K14</f>
        <v>#VALUE!</v>
      </c>
      <c r="AY14" s="46" t="e">
        <f>I14+Y14+AG14+U14+Q14+M14</f>
        <v>#VALUE!</v>
      </c>
      <c r="BA14" s="38" t="e">
        <f t="shared" si="5"/>
        <v>#VALUE!</v>
      </c>
      <c r="BB14" s="38" t="e">
        <f t="shared" si="6"/>
        <v>#VALUE!</v>
      </c>
      <c r="BC14" s="38" t="e">
        <f t="shared" si="7"/>
        <v>#VALUE!</v>
      </c>
      <c r="BD14" s="38" t="e">
        <f t="shared" si="8"/>
        <v>#VALUE!</v>
      </c>
      <c r="BF14" s="38">
        <f t="shared" si="9"/>
      </c>
      <c r="BG14" s="38" t="str">
        <f t="shared" si="10"/>
        <v>センアーノＤ</v>
      </c>
    </row>
    <row r="15" spans="2:59" ht="30.75" customHeight="1" thickBot="1">
      <c r="B15" s="133" t="s">
        <v>93</v>
      </c>
      <c r="C15" s="134"/>
      <c r="D15" s="135"/>
      <c r="E15" s="136"/>
      <c r="F15" s="50">
        <f>IF(AD9="","",IF(G15&gt;I15,"○",IF(G15&lt;I15,"●","△")))</f>
      </c>
      <c r="G15" s="51">
        <f>IF(AG9="","",AG9)</f>
      </c>
      <c r="H15" s="52" t="s">
        <v>47</v>
      </c>
      <c r="I15" s="53">
        <f>IF(AE9="","",AE9)</f>
      </c>
      <c r="J15" s="50">
        <f>IF(AD10="","",IF(K15&gt;M15,"○",IF(K15&lt;M15,"●","△")))</f>
      </c>
      <c r="K15" s="51">
        <f>IF(AG10="","",AG10)</f>
      </c>
      <c r="L15" s="52" t="s">
        <v>47</v>
      </c>
      <c r="M15" s="53">
        <f>IF(AE10="","",AE10)</f>
      </c>
      <c r="N15" s="50">
        <f>IF(AD11="","",IF(O15&gt;Q15,"○",IF(O15&lt;Q15,"●","△")))</f>
      </c>
      <c r="O15" s="51">
        <f>IF(AG11="","",AG11)</f>
      </c>
      <c r="P15" s="52" t="s">
        <v>47</v>
      </c>
      <c r="Q15" s="53">
        <f>IF(AE11="","",AE11)</f>
      </c>
      <c r="R15" s="50">
        <f>IF(AD12="","",IF(S15&gt;U15,"○",IF(S15&lt;U15,"●","△")))</f>
      </c>
      <c r="S15" s="51">
        <f>IF(AG12="","",AG12)</f>
      </c>
      <c r="T15" s="52" t="s">
        <v>47</v>
      </c>
      <c r="U15" s="53">
        <f>IF(AE12="","",AE12)</f>
      </c>
      <c r="V15" s="50">
        <f>IF(AD13="","",IF(W15&gt;Y15,"○",IF(W15&lt;Y15,"●","△")))</f>
      </c>
      <c r="W15" s="51">
        <f>IF(AG13="","",AG13)</f>
      </c>
      <c r="X15" s="52" t="s">
        <v>47</v>
      </c>
      <c r="Y15" s="53">
        <f>IF(AE13="","",AE13)</f>
      </c>
      <c r="Z15" s="50">
        <f>IF(AD14="","",IF(AA15&gt;AC15,"○",IF(AA15&lt;AC15,"●","△")))</f>
      </c>
      <c r="AA15" s="54">
        <f>IF(AG14="","",AG14)</f>
      </c>
      <c r="AB15" s="52" t="s">
        <v>47</v>
      </c>
      <c r="AC15" s="53">
        <f>IF(AE14="","",AE14)</f>
      </c>
      <c r="AD15" s="137"/>
      <c r="AE15" s="138"/>
      <c r="AF15" s="138"/>
      <c r="AG15" s="139"/>
      <c r="AH15" s="140">
        <f>IF(F15="","",AV15*3+AW15*1)</f>
      </c>
      <c r="AI15" s="141"/>
      <c r="AJ15" s="142">
        <f t="shared" si="1"/>
      </c>
      <c r="AK15" s="142"/>
      <c r="AL15" s="143">
        <f t="shared" si="2"/>
      </c>
      <c r="AM15" s="144"/>
      <c r="AV15" s="55">
        <f t="shared" si="3"/>
        <v>0</v>
      </c>
      <c r="AW15" s="55">
        <f t="shared" si="4"/>
        <v>0</v>
      </c>
      <c r="AX15" s="55" t="e">
        <f>G15+W15+AA15+S15+O15+K15</f>
        <v>#VALUE!</v>
      </c>
      <c r="AY15" s="55" t="e">
        <f>I15+Y15+AC15+U15+Q15+M15</f>
        <v>#VALUE!</v>
      </c>
      <c r="BA15" s="38" t="e">
        <f t="shared" si="5"/>
        <v>#VALUE!</v>
      </c>
      <c r="BB15" s="38" t="e">
        <f t="shared" si="6"/>
        <v>#VALUE!</v>
      </c>
      <c r="BC15" s="38" t="e">
        <f t="shared" si="7"/>
        <v>#VALUE!</v>
      </c>
      <c r="BD15" s="38" t="e">
        <f t="shared" si="8"/>
        <v>#VALUE!</v>
      </c>
      <c r="BF15" s="38">
        <f t="shared" si="9"/>
      </c>
      <c r="BG15" s="38" t="str">
        <f t="shared" si="10"/>
        <v>センアーノＭ</v>
      </c>
    </row>
    <row r="16" spans="2:39" ht="12.75" customHeight="1">
      <c r="B16" s="56"/>
      <c r="C16" s="56"/>
      <c r="D16" s="56"/>
      <c r="E16" s="57"/>
      <c r="F16" s="58"/>
      <c r="G16" s="59"/>
      <c r="H16" s="57"/>
      <c r="I16" s="60"/>
      <c r="J16" s="60"/>
      <c r="K16" s="60"/>
      <c r="L16" s="60"/>
      <c r="M16" s="60"/>
      <c r="N16" s="60"/>
      <c r="O16" s="60"/>
      <c r="P16" s="60"/>
      <c r="Q16" s="60"/>
      <c r="R16" s="60"/>
      <c r="S16" s="60"/>
      <c r="T16" s="60"/>
      <c r="U16" s="60"/>
      <c r="V16" s="58"/>
      <c r="W16" s="59"/>
      <c r="X16" s="57"/>
      <c r="Y16" s="60"/>
      <c r="Z16" s="58"/>
      <c r="AA16" s="61"/>
      <c r="AB16" s="57"/>
      <c r="AC16" s="62"/>
      <c r="AD16" s="57"/>
      <c r="AE16" s="61"/>
      <c r="AF16" s="61"/>
      <c r="AG16" s="61"/>
      <c r="AH16" s="63"/>
      <c r="AI16" s="63"/>
      <c r="AJ16" s="64"/>
      <c r="AK16" s="64"/>
      <c r="AL16" s="64"/>
      <c r="AM16" s="65"/>
    </row>
    <row r="17" spans="2:11" ht="26.25" customHeight="1">
      <c r="B17" s="159" t="s">
        <v>83</v>
      </c>
      <c r="C17" s="159"/>
      <c r="D17" s="159"/>
      <c r="E17" s="159"/>
      <c r="F17" s="159"/>
      <c r="G17" s="159"/>
      <c r="H17" s="159"/>
      <c r="I17" s="159"/>
      <c r="J17" s="159"/>
      <c r="K17" s="159"/>
    </row>
    <row r="18" ht="12.75" customHeight="1" thickBot="1"/>
    <row r="19" spans="2:39" ht="26.25" customHeight="1" thickBot="1">
      <c r="B19" s="145" t="s">
        <v>79</v>
      </c>
      <c r="C19" s="146"/>
      <c r="D19" s="150" t="s">
        <v>80</v>
      </c>
      <c r="E19" s="151"/>
      <c r="F19" s="151"/>
      <c r="G19" s="152"/>
      <c r="H19" s="146" t="s">
        <v>16</v>
      </c>
      <c r="I19" s="146"/>
      <c r="J19" s="146"/>
      <c r="K19" s="146"/>
      <c r="L19" s="162" t="s">
        <v>51</v>
      </c>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4"/>
      <c r="AJ19" s="145" t="s">
        <v>9</v>
      </c>
      <c r="AK19" s="146"/>
      <c r="AL19" s="146"/>
      <c r="AM19" s="153"/>
    </row>
    <row r="20" spans="2:39" ht="26.25" customHeight="1" thickBot="1">
      <c r="B20" s="145" t="s">
        <v>81</v>
      </c>
      <c r="C20" s="146"/>
      <c r="D20" s="154">
        <v>0.40277777777777773</v>
      </c>
      <c r="E20" s="155"/>
      <c r="F20" s="155"/>
      <c r="G20" s="156"/>
      <c r="H20" s="157" t="s">
        <v>96</v>
      </c>
      <c r="I20" s="158"/>
      <c r="J20" s="158"/>
      <c r="K20" s="158"/>
      <c r="L20" s="145" t="str">
        <f>B13</f>
        <v>鹿の子台</v>
      </c>
      <c r="M20" s="146"/>
      <c r="N20" s="146"/>
      <c r="O20" s="146"/>
      <c r="P20" s="146"/>
      <c r="Q20" s="146"/>
      <c r="R20" s="146"/>
      <c r="S20" s="146"/>
      <c r="T20" s="146"/>
      <c r="U20" s="66"/>
      <c r="V20" s="66"/>
      <c r="W20" s="146" t="s">
        <v>86</v>
      </c>
      <c r="X20" s="146"/>
      <c r="Y20" s="66"/>
      <c r="Z20" s="66"/>
      <c r="AA20" s="146" t="str">
        <f>B15</f>
        <v>センアーノＭ</v>
      </c>
      <c r="AB20" s="146"/>
      <c r="AC20" s="146"/>
      <c r="AD20" s="146"/>
      <c r="AE20" s="146"/>
      <c r="AF20" s="146"/>
      <c r="AG20" s="146"/>
      <c r="AH20" s="146"/>
      <c r="AI20" s="153"/>
      <c r="AJ20" s="150" t="s">
        <v>95</v>
      </c>
      <c r="AK20" s="151"/>
      <c r="AL20" s="151"/>
      <c r="AM20" s="152"/>
    </row>
    <row r="21" spans="2:39" ht="26.25" customHeight="1" thickBot="1">
      <c r="B21" s="145" t="s">
        <v>53</v>
      </c>
      <c r="C21" s="146"/>
      <c r="D21" s="154">
        <v>0.4270833333333333</v>
      </c>
      <c r="E21" s="155"/>
      <c r="F21" s="155"/>
      <c r="G21" s="156"/>
      <c r="H21" s="157" t="s">
        <v>96</v>
      </c>
      <c r="I21" s="158"/>
      <c r="J21" s="158"/>
      <c r="K21" s="158"/>
      <c r="L21" s="145" t="str">
        <f>B9</f>
        <v>チャクラネスト奈良</v>
      </c>
      <c r="M21" s="146"/>
      <c r="N21" s="146"/>
      <c r="O21" s="146"/>
      <c r="P21" s="146"/>
      <c r="Q21" s="146"/>
      <c r="R21" s="146"/>
      <c r="S21" s="146"/>
      <c r="T21" s="146"/>
      <c r="U21" s="66"/>
      <c r="V21" s="66"/>
      <c r="W21" s="146" t="s">
        <v>86</v>
      </c>
      <c r="X21" s="146"/>
      <c r="Y21" s="66"/>
      <c r="Z21" s="66"/>
      <c r="AA21" s="146" t="str">
        <f>B15</f>
        <v>センアーノＭ</v>
      </c>
      <c r="AB21" s="146"/>
      <c r="AC21" s="146"/>
      <c r="AD21" s="146"/>
      <c r="AE21" s="146"/>
      <c r="AF21" s="146"/>
      <c r="AG21" s="146"/>
      <c r="AH21" s="146"/>
      <c r="AI21" s="153"/>
      <c r="AJ21" s="150" t="s">
        <v>95</v>
      </c>
      <c r="AK21" s="151"/>
      <c r="AL21" s="151"/>
      <c r="AM21" s="152"/>
    </row>
    <row r="22" spans="2:39" ht="26.25" customHeight="1" thickBot="1">
      <c r="B22" s="145" t="s">
        <v>67</v>
      </c>
      <c r="C22" s="146"/>
      <c r="D22" s="154">
        <v>0.4513888888888889</v>
      </c>
      <c r="E22" s="155"/>
      <c r="F22" s="155"/>
      <c r="G22" s="156"/>
      <c r="H22" s="157" t="s">
        <v>96</v>
      </c>
      <c r="I22" s="158"/>
      <c r="J22" s="158"/>
      <c r="K22" s="158"/>
      <c r="L22" s="145" t="str">
        <f>B13</f>
        <v>鹿の子台</v>
      </c>
      <c r="M22" s="146"/>
      <c r="N22" s="146"/>
      <c r="O22" s="146"/>
      <c r="P22" s="146"/>
      <c r="Q22" s="146"/>
      <c r="R22" s="146"/>
      <c r="S22" s="146"/>
      <c r="T22" s="146"/>
      <c r="U22" s="66"/>
      <c r="V22" s="66"/>
      <c r="W22" s="146" t="s">
        <v>86</v>
      </c>
      <c r="X22" s="146"/>
      <c r="Y22" s="66"/>
      <c r="Z22" s="66"/>
      <c r="AA22" s="146" t="str">
        <f>B14</f>
        <v>センアーノＤ</v>
      </c>
      <c r="AB22" s="146"/>
      <c r="AC22" s="146"/>
      <c r="AD22" s="146"/>
      <c r="AE22" s="146"/>
      <c r="AF22" s="146"/>
      <c r="AG22" s="146"/>
      <c r="AH22" s="146"/>
      <c r="AI22" s="153"/>
      <c r="AJ22" s="150" t="s">
        <v>95</v>
      </c>
      <c r="AK22" s="151"/>
      <c r="AL22" s="151"/>
      <c r="AM22" s="152"/>
    </row>
    <row r="23" spans="2:39" ht="26.25" customHeight="1" thickBot="1">
      <c r="B23" s="145" t="s">
        <v>68</v>
      </c>
      <c r="C23" s="146"/>
      <c r="D23" s="154">
        <v>0.475694444444444</v>
      </c>
      <c r="E23" s="155"/>
      <c r="F23" s="155"/>
      <c r="G23" s="156"/>
      <c r="H23" s="157" t="s">
        <v>96</v>
      </c>
      <c r="I23" s="158"/>
      <c r="J23" s="158"/>
      <c r="K23" s="158"/>
      <c r="L23" s="145" t="str">
        <f>B14</f>
        <v>センアーノＤ</v>
      </c>
      <c r="M23" s="146"/>
      <c r="N23" s="146"/>
      <c r="O23" s="146"/>
      <c r="P23" s="146"/>
      <c r="Q23" s="146"/>
      <c r="R23" s="146"/>
      <c r="S23" s="146"/>
      <c r="T23" s="146"/>
      <c r="U23" s="66"/>
      <c r="V23" s="66"/>
      <c r="W23" s="146" t="s">
        <v>86</v>
      </c>
      <c r="X23" s="146"/>
      <c r="Y23" s="66"/>
      <c r="Z23" s="66"/>
      <c r="AA23" s="146" t="str">
        <f>B15</f>
        <v>センアーノＭ</v>
      </c>
      <c r="AB23" s="146"/>
      <c r="AC23" s="146"/>
      <c r="AD23" s="146"/>
      <c r="AE23" s="146"/>
      <c r="AF23" s="146"/>
      <c r="AG23" s="146"/>
      <c r="AH23" s="146"/>
      <c r="AI23" s="153"/>
      <c r="AJ23" s="150" t="s">
        <v>95</v>
      </c>
      <c r="AK23" s="151"/>
      <c r="AL23" s="151"/>
      <c r="AM23" s="152"/>
    </row>
    <row r="24" spans="2:39" ht="26.25" customHeight="1" thickBot="1">
      <c r="B24" s="145" t="s">
        <v>69</v>
      </c>
      <c r="C24" s="146"/>
      <c r="D24" s="154">
        <v>0.5</v>
      </c>
      <c r="E24" s="155"/>
      <c r="F24" s="155"/>
      <c r="G24" s="156"/>
      <c r="H24" s="157" t="s">
        <v>96</v>
      </c>
      <c r="I24" s="158"/>
      <c r="J24" s="158"/>
      <c r="K24" s="158"/>
      <c r="L24" s="145" t="str">
        <f>B12</f>
        <v>ヴィリッキーニ</v>
      </c>
      <c r="M24" s="146"/>
      <c r="N24" s="146"/>
      <c r="O24" s="146"/>
      <c r="P24" s="146"/>
      <c r="Q24" s="146"/>
      <c r="R24" s="146"/>
      <c r="S24" s="146"/>
      <c r="T24" s="146"/>
      <c r="U24" s="66"/>
      <c r="V24" s="66"/>
      <c r="W24" s="146" t="s">
        <v>86</v>
      </c>
      <c r="X24" s="146"/>
      <c r="Y24" s="66"/>
      <c r="Z24" s="66"/>
      <c r="AA24" s="146" t="str">
        <f>B13</f>
        <v>鹿の子台</v>
      </c>
      <c r="AB24" s="146"/>
      <c r="AC24" s="146"/>
      <c r="AD24" s="146"/>
      <c r="AE24" s="146"/>
      <c r="AF24" s="146"/>
      <c r="AG24" s="146"/>
      <c r="AH24" s="146"/>
      <c r="AI24" s="153"/>
      <c r="AJ24" s="150" t="s">
        <v>95</v>
      </c>
      <c r="AK24" s="151"/>
      <c r="AL24" s="151"/>
      <c r="AM24" s="152"/>
    </row>
    <row r="25" spans="2:39" ht="26.25" customHeight="1" thickBot="1">
      <c r="B25" s="145" t="s">
        <v>82</v>
      </c>
      <c r="C25" s="146"/>
      <c r="D25" s="154">
        <v>0.524305555555556</v>
      </c>
      <c r="E25" s="155"/>
      <c r="F25" s="155"/>
      <c r="G25" s="156"/>
      <c r="H25" s="157" t="s">
        <v>96</v>
      </c>
      <c r="I25" s="158"/>
      <c r="J25" s="158"/>
      <c r="K25" s="158"/>
      <c r="L25" s="145" t="str">
        <f>B11</f>
        <v>末広ＦＣ</v>
      </c>
      <c r="M25" s="146"/>
      <c r="N25" s="146"/>
      <c r="O25" s="146"/>
      <c r="P25" s="146"/>
      <c r="Q25" s="146"/>
      <c r="R25" s="146"/>
      <c r="S25" s="146"/>
      <c r="T25" s="146"/>
      <c r="U25" s="66"/>
      <c r="V25" s="66"/>
      <c r="W25" s="146" t="s">
        <v>86</v>
      </c>
      <c r="X25" s="146"/>
      <c r="Y25" s="66"/>
      <c r="Z25" s="66"/>
      <c r="AA25" s="146" t="str">
        <f>B15</f>
        <v>センアーノＭ</v>
      </c>
      <c r="AB25" s="146"/>
      <c r="AC25" s="146"/>
      <c r="AD25" s="146"/>
      <c r="AE25" s="146"/>
      <c r="AF25" s="146"/>
      <c r="AG25" s="146"/>
      <c r="AH25" s="146"/>
      <c r="AI25" s="153"/>
      <c r="AJ25" s="150" t="s">
        <v>95</v>
      </c>
      <c r="AK25" s="151"/>
      <c r="AL25" s="151"/>
      <c r="AM25" s="152"/>
    </row>
    <row r="26" spans="2:39" ht="26.25" customHeight="1" thickBot="1">
      <c r="B26" s="145" t="s">
        <v>70</v>
      </c>
      <c r="C26" s="146"/>
      <c r="D26" s="154">
        <v>0.548611111111111</v>
      </c>
      <c r="E26" s="155"/>
      <c r="F26" s="155"/>
      <c r="G26" s="156"/>
      <c r="H26" s="157" t="s">
        <v>96</v>
      </c>
      <c r="I26" s="158"/>
      <c r="J26" s="158"/>
      <c r="K26" s="158"/>
      <c r="L26" s="145" t="str">
        <f>B11</f>
        <v>末広ＦＣ</v>
      </c>
      <c r="M26" s="146"/>
      <c r="N26" s="146"/>
      <c r="O26" s="146"/>
      <c r="P26" s="146"/>
      <c r="Q26" s="146"/>
      <c r="R26" s="146"/>
      <c r="S26" s="146"/>
      <c r="T26" s="146"/>
      <c r="U26" s="66"/>
      <c r="V26" s="66"/>
      <c r="W26" s="146" t="s">
        <v>86</v>
      </c>
      <c r="X26" s="146"/>
      <c r="Y26" s="66"/>
      <c r="Z26" s="66"/>
      <c r="AA26" s="146" t="str">
        <f>B14</f>
        <v>センアーノＤ</v>
      </c>
      <c r="AB26" s="146"/>
      <c r="AC26" s="146"/>
      <c r="AD26" s="146"/>
      <c r="AE26" s="146"/>
      <c r="AF26" s="146"/>
      <c r="AG26" s="146"/>
      <c r="AH26" s="146"/>
      <c r="AI26" s="153"/>
      <c r="AJ26" s="150" t="s">
        <v>95</v>
      </c>
      <c r="AK26" s="151"/>
      <c r="AL26" s="151"/>
      <c r="AM26" s="152"/>
    </row>
    <row r="27" spans="2:39" ht="26.25" customHeight="1" thickBot="1">
      <c r="B27" s="145" t="s">
        <v>71</v>
      </c>
      <c r="C27" s="146"/>
      <c r="D27" s="154">
        <v>0.572916666666667</v>
      </c>
      <c r="E27" s="155"/>
      <c r="F27" s="155"/>
      <c r="G27" s="156"/>
      <c r="H27" s="157" t="s">
        <v>96</v>
      </c>
      <c r="I27" s="158"/>
      <c r="J27" s="158"/>
      <c r="K27" s="158"/>
      <c r="L27" s="145" t="str">
        <f>B12</f>
        <v>ヴィリッキーニ</v>
      </c>
      <c r="M27" s="146"/>
      <c r="N27" s="146"/>
      <c r="O27" s="146"/>
      <c r="P27" s="146"/>
      <c r="Q27" s="146"/>
      <c r="R27" s="146"/>
      <c r="S27" s="146"/>
      <c r="T27" s="146"/>
      <c r="U27" s="66"/>
      <c r="V27" s="66"/>
      <c r="W27" s="146" t="s">
        <v>86</v>
      </c>
      <c r="X27" s="146"/>
      <c r="Y27" s="66"/>
      <c r="Z27" s="66"/>
      <c r="AA27" s="146" t="str">
        <f>B15</f>
        <v>センアーノＭ</v>
      </c>
      <c r="AB27" s="146"/>
      <c r="AC27" s="146"/>
      <c r="AD27" s="146"/>
      <c r="AE27" s="146"/>
      <c r="AF27" s="146"/>
      <c r="AG27" s="146"/>
      <c r="AH27" s="146"/>
      <c r="AI27" s="153"/>
      <c r="AJ27" s="150" t="s">
        <v>95</v>
      </c>
      <c r="AK27" s="151"/>
      <c r="AL27" s="151"/>
      <c r="AM27" s="152"/>
    </row>
    <row r="28" spans="2:39" ht="26.25" customHeight="1" thickBot="1">
      <c r="B28" s="145" t="s">
        <v>72</v>
      </c>
      <c r="C28" s="146"/>
      <c r="D28" s="154">
        <v>0.597222222222223</v>
      </c>
      <c r="E28" s="155"/>
      <c r="F28" s="155"/>
      <c r="G28" s="156"/>
      <c r="H28" s="157" t="s">
        <v>96</v>
      </c>
      <c r="I28" s="158"/>
      <c r="J28" s="158"/>
      <c r="K28" s="158"/>
      <c r="L28" s="145" t="str">
        <f>B10</f>
        <v>神野ＳＣ</v>
      </c>
      <c r="M28" s="146"/>
      <c r="N28" s="146"/>
      <c r="O28" s="146"/>
      <c r="P28" s="146"/>
      <c r="Q28" s="146"/>
      <c r="R28" s="146"/>
      <c r="S28" s="146"/>
      <c r="T28" s="146"/>
      <c r="U28" s="66"/>
      <c r="V28" s="66"/>
      <c r="W28" s="146" t="s">
        <v>86</v>
      </c>
      <c r="X28" s="146"/>
      <c r="Y28" s="66"/>
      <c r="Z28" s="66"/>
      <c r="AA28" s="146" t="str">
        <f>B14</f>
        <v>センアーノＤ</v>
      </c>
      <c r="AB28" s="146"/>
      <c r="AC28" s="146"/>
      <c r="AD28" s="146"/>
      <c r="AE28" s="146"/>
      <c r="AF28" s="146"/>
      <c r="AG28" s="146"/>
      <c r="AH28" s="146"/>
      <c r="AI28" s="153"/>
      <c r="AJ28" s="150" t="s">
        <v>95</v>
      </c>
      <c r="AK28" s="151"/>
      <c r="AL28" s="151"/>
      <c r="AM28" s="152"/>
    </row>
    <row r="29" spans="2:39" ht="26.25" customHeight="1" thickBot="1">
      <c r="B29" s="145" t="s">
        <v>73</v>
      </c>
      <c r="C29" s="146"/>
      <c r="D29" s="154">
        <v>0.621527777777778</v>
      </c>
      <c r="E29" s="155"/>
      <c r="F29" s="155"/>
      <c r="G29" s="156"/>
      <c r="H29" s="157" t="s">
        <v>96</v>
      </c>
      <c r="I29" s="158"/>
      <c r="J29" s="158"/>
      <c r="K29" s="158"/>
      <c r="L29" s="145" t="str">
        <f>B10</f>
        <v>神野ＳＣ</v>
      </c>
      <c r="M29" s="146"/>
      <c r="N29" s="146"/>
      <c r="O29" s="146"/>
      <c r="P29" s="146"/>
      <c r="Q29" s="146"/>
      <c r="R29" s="146"/>
      <c r="S29" s="146"/>
      <c r="T29" s="146"/>
      <c r="U29" s="66"/>
      <c r="V29" s="66"/>
      <c r="W29" s="146" t="s">
        <v>86</v>
      </c>
      <c r="X29" s="146"/>
      <c r="Y29" s="66"/>
      <c r="Z29" s="66"/>
      <c r="AA29" s="146" t="str">
        <f>B15</f>
        <v>センアーノＭ</v>
      </c>
      <c r="AB29" s="146"/>
      <c r="AC29" s="146"/>
      <c r="AD29" s="146"/>
      <c r="AE29" s="146"/>
      <c r="AF29" s="146"/>
      <c r="AG29" s="146"/>
      <c r="AH29" s="146"/>
      <c r="AI29" s="153"/>
      <c r="AJ29" s="150" t="s">
        <v>95</v>
      </c>
      <c r="AK29" s="151"/>
      <c r="AL29" s="151"/>
      <c r="AM29" s="152"/>
    </row>
    <row r="30" spans="2:39" ht="26.25" customHeight="1" thickBot="1">
      <c r="B30" s="145" t="s">
        <v>94</v>
      </c>
      <c r="C30" s="146"/>
      <c r="D30" s="154">
        <v>0.645833333333334</v>
      </c>
      <c r="E30" s="155"/>
      <c r="F30" s="155"/>
      <c r="G30" s="156"/>
      <c r="H30" s="157" t="s">
        <v>96</v>
      </c>
      <c r="I30" s="158"/>
      <c r="J30" s="158"/>
      <c r="K30" s="158"/>
      <c r="L30" s="145" t="str">
        <f>B11</f>
        <v>末広ＦＣ</v>
      </c>
      <c r="M30" s="146"/>
      <c r="N30" s="146"/>
      <c r="O30" s="146"/>
      <c r="P30" s="146"/>
      <c r="Q30" s="146"/>
      <c r="R30" s="146"/>
      <c r="S30" s="146"/>
      <c r="T30" s="146"/>
      <c r="U30" s="66"/>
      <c r="V30" s="66"/>
      <c r="W30" s="146" t="s">
        <v>86</v>
      </c>
      <c r="X30" s="146"/>
      <c r="Y30" s="66"/>
      <c r="Z30" s="66"/>
      <c r="AA30" s="146" t="str">
        <f>B12</f>
        <v>ヴィリッキーニ</v>
      </c>
      <c r="AB30" s="146"/>
      <c r="AC30" s="146"/>
      <c r="AD30" s="146"/>
      <c r="AE30" s="146"/>
      <c r="AF30" s="146"/>
      <c r="AG30" s="146"/>
      <c r="AH30" s="146"/>
      <c r="AI30" s="153"/>
      <c r="AJ30" s="150" t="s">
        <v>95</v>
      </c>
      <c r="AK30" s="151"/>
      <c r="AL30" s="151"/>
      <c r="AM30" s="152"/>
    </row>
    <row r="31" spans="2:39" ht="26.25" customHeight="1" thickBot="1">
      <c r="B31" s="165" t="s">
        <v>97</v>
      </c>
      <c r="C31" s="146"/>
      <c r="D31" s="154">
        <v>0.670138888888889</v>
      </c>
      <c r="E31" s="155"/>
      <c r="F31" s="155"/>
      <c r="G31" s="156"/>
      <c r="H31" s="157" t="s">
        <v>96</v>
      </c>
      <c r="I31" s="158"/>
      <c r="J31" s="158"/>
      <c r="K31" s="158"/>
      <c r="L31" s="145"/>
      <c r="M31" s="146"/>
      <c r="N31" s="146"/>
      <c r="O31" s="146"/>
      <c r="P31" s="146"/>
      <c r="Q31" s="146"/>
      <c r="R31" s="146"/>
      <c r="S31" s="146"/>
      <c r="T31" s="146"/>
      <c r="U31" s="66"/>
      <c r="V31" s="66"/>
      <c r="W31" s="146" t="s">
        <v>86</v>
      </c>
      <c r="X31" s="146"/>
      <c r="Y31" s="66"/>
      <c r="Z31" s="66"/>
      <c r="AA31" s="146"/>
      <c r="AB31" s="146"/>
      <c r="AC31" s="146"/>
      <c r="AD31" s="146"/>
      <c r="AE31" s="146"/>
      <c r="AF31" s="146"/>
      <c r="AG31" s="146"/>
      <c r="AH31" s="146"/>
      <c r="AI31" s="153"/>
      <c r="AJ31" s="150" t="s">
        <v>95</v>
      </c>
      <c r="AK31" s="151"/>
      <c r="AL31" s="151"/>
      <c r="AM31" s="152"/>
    </row>
    <row r="32" ht="12.75" customHeight="1"/>
    <row r="33" spans="2:11" ht="26.25" customHeight="1">
      <c r="B33" s="160" t="s">
        <v>85</v>
      </c>
      <c r="C33" s="160"/>
      <c r="D33" s="160"/>
      <c r="E33" s="160"/>
      <c r="F33" s="160"/>
      <c r="G33" s="160"/>
      <c r="H33" s="160"/>
      <c r="I33" s="160"/>
      <c r="J33" s="160"/>
      <c r="K33" s="160"/>
    </row>
    <row r="34" ht="12.75" customHeight="1" thickBot="1"/>
    <row r="35" spans="2:39" ht="26.25" customHeight="1" thickBot="1">
      <c r="B35" s="145" t="s">
        <v>79</v>
      </c>
      <c r="C35" s="146"/>
      <c r="D35" s="150" t="s">
        <v>80</v>
      </c>
      <c r="E35" s="151"/>
      <c r="F35" s="151"/>
      <c r="G35" s="152"/>
      <c r="H35" s="146" t="s">
        <v>16</v>
      </c>
      <c r="I35" s="146"/>
      <c r="J35" s="146"/>
      <c r="K35" s="146"/>
      <c r="L35" s="162" t="s">
        <v>51</v>
      </c>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4"/>
      <c r="AJ35" s="145" t="s">
        <v>9</v>
      </c>
      <c r="AK35" s="146"/>
      <c r="AL35" s="146"/>
      <c r="AM35" s="153"/>
    </row>
    <row r="36" spans="2:39" ht="26.25" customHeight="1" thickBot="1">
      <c r="B36" s="145" t="s">
        <v>81</v>
      </c>
      <c r="C36" s="146"/>
      <c r="D36" s="154">
        <v>0.40277777777777773</v>
      </c>
      <c r="E36" s="155"/>
      <c r="F36" s="155"/>
      <c r="G36" s="156"/>
      <c r="H36" s="157" t="s">
        <v>96</v>
      </c>
      <c r="I36" s="158"/>
      <c r="J36" s="158"/>
      <c r="K36" s="158"/>
      <c r="L36" s="145" t="str">
        <f>B12</f>
        <v>ヴィリッキーニ</v>
      </c>
      <c r="M36" s="146"/>
      <c r="N36" s="146"/>
      <c r="O36" s="146"/>
      <c r="P36" s="146"/>
      <c r="Q36" s="146"/>
      <c r="R36" s="146"/>
      <c r="S36" s="146"/>
      <c r="T36" s="146"/>
      <c r="U36" s="66"/>
      <c r="V36" s="66"/>
      <c r="W36" s="146" t="s">
        <v>86</v>
      </c>
      <c r="X36" s="146"/>
      <c r="Y36" s="66"/>
      <c r="Z36" s="66"/>
      <c r="AA36" s="146" t="str">
        <f>B14</f>
        <v>センアーノＤ</v>
      </c>
      <c r="AB36" s="146"/>
      <c r="AC36" s="146"/>
      <c r="AD36" s="146"/>
      <c r="AE36" s="146"/>
      <c r="AF36" s="146"/>
      <c r="AG36" s="146"/>
      <c r="AH36" s="146"/>
      <c r="AI36" s="153"/>
      <c r="AJ36" s="150" t="s">
        <v>95</v>
      </c>
      <c r="AK36" s="151"/>
      <c r="AL36" s="151"/>
      <c r="AM36" s="152"/>
    </row>
    <row r="37" spans="2:39" ht="26.25" customHeight="1" thickBot="1">
      <c r="B37" s="145" t="s">
        <v>53</v>
      </c>
      <c r="C37" s="146"/>
      <c r="D37" s="154">
        <v>0.4270833333333333</v>
      </c>
      <c r="E37" s="155"/>
      <c r="F37" s="155"/>
      <c r="G37" s="156"/>
      <c r="H37" s="157" t="s">
        <v>96</v>
      </c>
      <c r="I37" s="158"/>
      <c r="J37" s="158"/>
      <c r="K37" s="158"/>
      <c r="L37" s="145" t="str">
        <f>B10</f>
        <v>神野ＳＣ</v>
      </c>
      <c r="M37" s="146"/>
      <c r="N37" s="146"/>
      <c r="O37" s="146"/>
      <c r="P37" s="146"/>
      <c r="Q37" s="146"/>
      <c r="R37" s="146"/>
      <c r="S37" s="146"/>
      <c r="T37" s="146"/>
      <c r="U37" s="66"/>
      <c r="V37" s="66"/>
      <c r="W37" s="146" t="s">
        <v>86</v>
      </c>
      <c r="X37" s="146"/>
      <c r="Y37" s="66"/>
      <c r="Z37" s="66"/>
      <c r="AA37" s="146" t="str">
        <f>B11</f>
        <v>末広ＦＣ</v>
      </c>
      <c r="AB37" s="146"/>
      <c r="AC37" s="146"/>
      <c r="AD37" s="146"/>
      <c r="AE37" s="146"/>
      <c r="AF37" s="146"/>
      <c r="AG37" s="146"/>
      <c r="AH37" s="146"/>
      <c r="AI37" s="153"/>
      <c r="AJ37" s="150" t="s">
        <v>95</v>
      </c>
      <c r="AK37" s="151"/>
      <c r="AL37" s="151"/>
      <c r="AM37" s="152"/>
    </row>
    <row r="38" spans="2:39" ht="26.25" customHeight="1" thickBot="1">
      <c r="B38" s="145" t="s">
        <v>67</v>
      </c>
      <c r="C38" s="146"/>
      <c r="D38" s="154">
        <v>0.4513888888888889</v>
      </c>
      <c r="E38" s="155"/>
      <c r="F38" s="155"/>
      <c r="G38" s="156"/>
      <c r="H38" s="157" t="s">
        <v>96</v>
      </c>
      <c r="I38" s="158"/>
      <c r="J38" s="158"/>
      <c r="K38" s="158"/>
      <c r="L38" s="145" t="str">
        <f>B10</f>
        <v>神野ＳＣ</v>
      </c>
      <c r="M38" s="146"/>
      <c r="N38" s="146"/>
      <c r="O38" s="146"/>
      <c r="P38" s="146"/>
      <c r="Q38" s="146"/>
      <c r="R38" s="146"/>
      <c r="S38" s="146"/>
      <c r="T38" s="146"/>
      <c r="U38" s="66"/>
      <c r="V38" s="66"/>
      <c r="W38" s="146" t="s">
        <v>86</v>
      </c>
      <c r="X38" s="146"/>
      <c r="Y38" s="66"/>
      <c r="Z38" s="66"/>
      <c r="AA38" s="146" t="str">
        <f>B12</f>
        <v>ヴィリッキーニ</v>
      </c>
      <c r="AB38" s="146"/>
      <c r="AC38" s="146"/>
      <c r="AD38" s="146"/>
      <c r="AE38" s="146"/>
      <c r="AF38" s="146"/>
      <c r="AG38" s="146"/>
      <c r="AH38" s="146"/>
      <c r="AI38" s="153"/>
      <c r="AJ38" s="150" t="s">
        <v>95</v>
      </c>
      <c r="AK38" s="151"/>
      <c r="AL38" s="151"/>
      <c r="AM38" s="152"/>
    </row>
    <row r="39" spans="2:39" ht="26.25" customHeight="1" thickBot="1">
      <c r="B39" s="145" t="s">
        <v>68</v>
      </c>
      <c r="C39" s="146"/>
      <c r="D39" s="154">
        <v>0.475694444444444</v>
      </c>
      <c r="E39" s="155"/>
      <c r="F39" s="155"/>
      <c r="G39" s="156"/>
      <c r="H39" s="157" t="s">
        <v>96</v>
      </c>
      <c r="I39" s="158"/>
      <c r="J39" s="158"/>
      <c r="K39" s="158"/>
      <c r="L39" s="145" t="str">
        <f>B9</f>
        <v>チャクラネスト奈良</v>
      </c>
      <c r="M39" s="146"/>
      <c r="N39" s="146"/>
      <c r="O39" s="146"/>
      <c r="P39" s="146"/>
      <c r="Q39" s="146"/>
      <c r="R39" s="146"/>
      <c r="S39" s="146"/>
      <c r="T39" s="146"/>
      <c r="U39" s="66"/>
      <c r="V39" s="66"/>
      <c r="W39" s="146" t="s">
        <v>86</v>
      </c>
      <c r="X39" s="146"/>
      <c r="Y39" s="66"/>
      <c r="Z39" s="66"/>
      <c r="AA39" s="146" t="str">
        <f>B11</f>
        <v>末広ＦＣ</v>
      </c>
      <c r="AB39" s="146"/>
      <c r="AC39" s="146"/>
      <c r="AD39" s="146"/>
      <c r="AE39" s="146"/>
      <c r="AF39" s="146"/>
      <c r="AG39" s="146"/>
      <c r="AH39" s="146"/>
      <c r="AI39" s="153"/>
      <c r="AJ39" s="150" t="s">
        <v>95</v>
      </c>
      <c r="AK39" s="151"/>
      <c r="AL39" s="151"/>
      <c r="AM39" s="152"/>
    </row>
    <row r="40" spans="2:39" ht="26.25" customHeight="1" thickBot="1">
      <c r="B40" s="145" t="s">
        <v>69</v>
      </c>
      <c r="C40" s="146"/>
      <c r="D40" s="154">
        <v>0.5</v>
      </c>
      <c r="E40" s="155"/>
      <c r="F40" s="155"/>
      <c r="G40" s="156"/>
      <c r="H40" s="157" t="s">
        <v>96</v>
      </c>
      <c r="I40" s="158"/>
      <c r="J40" s="158"/>
      <c r="K40" s="158"/>
      <c r="L40" s="145" t="str">
        <f>B9</f>
        <v>チャクラネスト奈良</v>
      </c>
      <c r="M40" s="146"/>
      <c r="N40" s="146"/>
      <c r="O40" s="146"/>
      <c r="P40" s="146"/>
      <c r="Q40" s="146"/>
      <c r="R40" s="146"/>
      <c r="S40" s="146"/>
      <c r="T40" s="146"/>
      <c r="U40" s="66"/>
      <c r="V40" s="66"/>
      <c r="W40" s="146" t="s">
        <v>86</v>
      </c>
      <c r="X40" s="146"/>
      <c r="Y40" s="66"/>
      <c r="Z40" s="66"/>
      <c r="AA40" s="146" t="str">
        <f>B10</f>
        <v>神野ＳＣ</v>
      </c>
      <c r="AB40" s="146"/>
      <c r="AC40" s="146"/>
      <c r="AD40" s="146"/>
      <c r="AE40" s="146"/>
      <c r="AF40" s="146"/>
      <c r="AG40" s="146"/>
      <c r="AH40" s="146"/>
      <c r="AI40" s="153"/>
      <c r="AJ40" s="150" t="s">
        <v>95</v>
      </c>
      <c r="AK40" s="151"/>
      <c r="AL40" s="151"/>
      <c r="AM40" s="152"/>
    </row>
    <row r="41" spans="2:39" ht="26.25" customHeight="1" thickBot="1">
      <c r="B41" s="145" t="s">
        <v>82</v>
      </c>
      <c r="C41" s="146"/>
      <c r="D41" s="154">
        <v>0.524305555555556</v>
      </c>
      <c r="E41" s="155"/>
      <c r="F41" s="155"/>
      <c r="G41" s="156"/>
      <c r="H41" s="157" t="s">
        <v>96</v>
      </c>
      <c r="I41" s="158"/>
      <c r="J41" s="158"/>
      <c r="K41" s="158"/>
      <c r="L41" s="145" t="str">
        <f>B10</f>
        <v>神野ＳＣ</v>
      </c>
      <c r="M41" s="146"/>
      <c r="N41" s="146"/>
      <c r="O41" s="146"/>
      <c r="P41" s="146"/>
      <c r="Q41" s="146"/>
      <c r="R41" s="146"/>
      <c r="S41" s="146"/>
      <c r="T41" s="146"/>
      <c r="U41" s="66"/>
      <c r="V41" s="66"/>
      <c r="W41" s="146" t="s">
        <v>86</v>
      </c>
      <c r="X41" s="146"/>
      <c r="Y41" s="66"/>
      <c r="Z41" s="66"/>
      <c r="AA41" s="146" t="str">
        <f>B13</f>
        <v>鹿の子台</v>
      </c>
      <c r="AB41" s="146"/>
      <c r="AC41" s="146"/>
      <c r="AD41" s="146"/>
      <c r="AE41" s="146"/>
      <c r="AF41" s="146"/>
      <c r="AG41" s="146"/>
      <c r="AH41" s="146"/>
      <c r="AI41" s="153"/>
      <c r="AJ41" s="150" t="s">
        <v>95</v>
      </c>
      <c r="AK41" s="151"/>
      <c r="AL41" s="151"/>
      <c r="AM41" s="152"/>
    </row>
    <row r="42" spans="2:39" ht="26.25" customHeight="1" thickBot="1">
      <c r="B42" s="145" t="s">
        <v>70</v>
      </c>
      <c r="C42" s="146"/>
      <c r="D42" s="154">
        <v>0.548611111111111</v>
      </c>
      <c r="E42" s="155"/>
      <c r="F42" s="155"/>
      <c r="G42" s="156"/>
      <c r="H42" s="157" t="s">
        <v>96</v>
      </c>
      <c r="I42" s="158"/>
      <c r="J42" s="158"/>
      <c r="K42" s="158"/>
      <c r="L42" s="145" t="str">
        <f>B9</f>
        <v>チャクラネスト奈良</v>
      </c>
      <c r="M42" s="146"/>
      <c r="N42" s="146"/>
      <c r="O42" s="146"/>
      <c r="P42" s="146"/>
      <c r="Q42" s="146"/>
      <c r="R42" s="146"/>
      <c r="S42" s="146"/>
      <c r="T42" s="146"/>
      <c r="U42" s="66"/>
      <c r="V42" s="66"/>
      <c r="W42" s="146" t="s">
        <v>86</v>
      </c>
      <c r="X42" s="146"/>
      <c r="Y42" s="66"/>
      <c r="Z42" s="66"/>
      <c r="AA42" s="146" t="str">
        <f>B12</f>
        <v>ヴィリッキーニ</v>
      </c>
      <c r="AB42" s="146"/>
      <c r="AC42" s="146"/>
      <c r="AD42" s="146"/>
      <c r="AE42" s="146"/>
      <c r="AF42" s="146"/>
      <c r="AG42" s="146"/>
      <c r="AH42" s="146"/>
      <c r="AI42" s="153"/>
      <c r="AJ42" s="150" t="s">
        <v>95</v>
      </c>
      <c r="AK42" s="151"/>
      <c r="AL42" s="151"/>
      <c r="AM42" s="152"/>
    </row>
    <row r="43" spans="2:39" ht="26.25" customHeight="1" thickBot="1">
      <c r="B43" s="145" t="s">
        <v>71</v>
      </c>
      <c r="C43" s="146"/>
      <c r="D43" s="154">
        <v>0.572916666666667</v>
      </c>
      <c r="E43" s="155"/>
      <c r="F43" s="155"/>
      <c r="G43" s="156"/>
      <c r="H43" s="157" t="s">
        <v>96</v>
      </c>
      <c r="I43" s="158"/>
      <c r="J43" s="158"/>
      <c r="K43" s="158"/>
      <c r="L43" s="145" t="str">
        <f>B9</f>
        <v>チャクラネスト奈良</v>
      </c>
      <c r="M43" s="146"/>
      <c r="N43" s="146"/>
      <c r="O43" s="146"/>
      <c r="P43" s="146"/>
      <c r="Q43" s="146"/>
      <c r="R43" s="146"/>
      <c r="S43" s="146"/>
      <c r="T43" s="146"/>
      <c r="U43" s="66"/>
      <c r="V43" s="66"/>
      <c r="W43" s="146" t="s">
        <v>86</v>
      </c>
      <c r="X43" s="146"/>
      <c r="Y43" s="66"/>
      <c r="Z43" s="66"/>
      <c r="AA43" s="146" t="str">
        <f>B13</f>
        <v>鹿の子台</v>
      </c>
      <c r="AB43" s="146"/>
      <c r="AC43" s="146"/>
      <c r="AD43" s="146"/>
      <c r="AE43" s="146"/>
      <c r="AF43" s="146"/>
      <c r="AG43" s="146"/>
      <c r="AH43" s="146"/>
      <c r="AI43" s="153"/>
      <c r="AJ43" s="150" t="s">
        <v>95</v>
      </c>
      <c r="AK43" s="151"/>
      <c r="AL43" s="151"/>
      <c r="AM43" s="152"/>
    </row>
    <row r="44" spans="2:39" ht="26.25" customHeight="1" thickBot="1">
      <c r="B44" s="145" t="s">
        <v>72</v>
      </c>
      <c r="C44" s="146"/>
      <c r="D44" s="154">
        <v>0.597222222222223</v>
      </c>
      <c r="E44" s="155"/>
      <c r="F44" s="155"/>
      <c r="G44" s="156"/>
      <c r="H44" s="157" t="s">
        <v>96</v>
      </c>
      <c r="I44" s="158"/>
      <c r="J44" s="158"/>
      <c r="K44" s="158"/>
      <c r="L44" s="145" t="str">
        <f>B11</f>
        <v>末広ＦＣ</v>
      </c>
      <c r="M44" s="146"/>
      <c r="N44" s="146"/>
      <c r="O44" s="146"/>
      <c r="P44" s="146"/>
      <c r="Q44" s="146"/>
      <c r="R44" s="146"/>
      <c r="S44" s="146"/>
      <c r="T44" s="146"/>
      <c r="U44" s="66"/>
      <c r="V44" s="66"/>
      <c r="W44" s="146" t="s">
        <v>86</v>
      </c>
      <c r="X44" s="146"/>
      <c r="Y44" s="66"/>
      <c r="Z44" s="66"/>
      <c r="AA44" s="146" t="str">
        <f>B13</f>
        <v>鹿の子台</v>
      </c>
      <c r="AB44" s="146"/>
      <c r="AC44" s="146"/>
      <c r="AD44" s="146"/>
      <c r="AE44" s="146"/>
      <c r="AF44" s="146"/>
      <c r="AG44" s="146"/>
      <c r="AH44" s="146"/>
      <c r="AI44" s="153"/>
      <c r="AJ44" s="150" t="s">
        <v>95</v>
      </c>
      <c r="AK44" s="151"/>
      <c r="AL44" s="151"/>
      <c r="AM44" s="152"/>
    </row>
    <row r="45" spans="2:39" ht="26.25" customHeight="1" thickBot="1">
      <c r="B45" s="145" t="s">
        <v>73</v>
      </c>
      <c r="C45" s="146"/>
      <c r="D45" s="154">
        <v>0.621527777777778</v>
      </c>
      <c r="E45" s="155"/>
      <c r="F45" s="155"/>
      <c r="G45" s="156"/>
      <c r="H45" s="157" t="s">
        <v>96</v>
      </c>
      <c r="I45" s="158"/>
      <c r="J45" s="158"/>
      <c r="K45" s="158"/>
      <c r="L45" s="145" t="str">
        <f>B9</f>
        <v>チャクラネスト奈良</v>
      </c>
      <c r="M45" s="146"/>
      <c r="N45" s="146"/>
      <c r="O45" s="146"/>
      <c r="P45" s="146"/>
      <c r="Q45" s="146"/>
      <c r="R45" s="146"/>
      <c r="S45" s="146"/>
      <c r="T45" s="146"/>
      <c r="U45" s="66"/>
      <c r="V45" s="66"/>
      <c r="W45" s="146" t="s">
        <v>86</v>
      </c>
      <c r="X45" s="146"/>
      <c r="Y45" s="66"/>
      <c r="Z45" s="66"/>
      <c r="AA45" s="146" t="str">
        <f>B14</f>
        <v>センアーノＤ</v>
      </c>
      <c r="AB45" s="146"/>
      <c r="AC45" s="146"/>
      <c r="AD45" s="146"/>
      <c r="AE45" s="146"/>
      <c r="AF45" s="146"/>
      <c r="AG45" s="146"/>
      <c r="AH45" s="146"/>
      <c r="AI45" s="153"/>
      <c r="AJ45" s="150" t="s">
        <v>95</v>
      </c>
      <c r="AK45" s="151"/>
      <c r="AL45" s="151"/>
      <c r="AM45" s="152"/>
    </row>
    <row r="46" spans="2:39" ht="26.25" customHeight="1" thickBot="1">
      <c r="B46" s="165" t="s">
        <v>98</v>
      </c>
      <c r="C46" s="146"/>
      <c r="D46" s="154">
        <v>0.645833333333334</v>
      </c>
      <c r="E46" s="155"/>
      <c r="F46" s="155"/>
      <c r="G46" s="156"/>
      <c r="H46" s="157" t="s">
        <v>96</v>
      </c>
      <c r="I46" s="158"/>
      <c r="J46" s="158"/>
      <c r="K46" s="158"/>
      <c r="L46" s="145"/>
      <c r="M46" s="146"/>
      <c r="N46" s="146"/>
      <c r="O46" s="146"/>
      <c r="P46" s="146"/>
      <c r="Q46" s="146"/>
      <c r="R46" s="146"/>
      <c r="S46" s="146"/>
      <c r="T46" s="146"/>
      <c r="U46" s="66"/>
      <c r="V46" s="66"/>
      <c r="W46" s="146" t="s">
        <v>86</v>
      </c>
      <c r="X46" s="146"/>
      <c r="Y46" s="66"/>
      <c r="Z46" s="66"/>
      <c r="AA46" s="146"/>
      <c r="AB46" s="146"/>
      <c r="AC46" s="146"/>
      <c r="AD46" s="146"/>
      <c r="AE46" s="146"/>
      <c r="AF46" s="146"/>
      <c r="AG46" s="146"/>
      <c r="AH46" s="146"/>
      <c r="AI46" s="153"/>
      <c r="AJ46" s="150" t="s">
        <v>95</v>
      </c>
      <c r="AK46" s="151"/>
      <c r="AL46" s="151"/>
      <c r="AM46" s="152"/>
    </row>
    <row r="47" spans="2:39" ht="26.25" customHeight="1" thickBot="1">
      <c r="B47" s="165" t="s">
        <v>97</v>
      </c>
      <c r="C47" s="146"/>
      <c r="D47" s="154">
        <v>0.670138888888889</v>
      </c>
      <c r="E47" s="155"/>
      <c r="F47" s="155"/>
      <c r="G47" s="156"/>
      <c r="H47" s="157" t="s">
        <v>96</v>
      </c>
      <c r="I47" s="158"/>
      <c r="J47" s="158"/>
      <c r="K47" s="158"/>
      <c r="L47" s="145"/>
      <c r="M47" s="146"/>
      <c r="N47" s="146"/>
      <c r="O47" s="146"/>
      <c r="P47" s="146"/>
      <c r="Q47" s="146"/>
      <c r="R47" s="146"/>
      <c r="S47" s="146"/>
      <c r="T47" s="146"/>
      <c r="U47" s="66"/>
      <c r="V47" s="66"/>
      <c r="W47" s="146" t="s">
        <v>86</v>
      </c>
      <c r="X47" s="146"/>
      <c r="Y47" s="66"/>
      <c r="Z47" s="66"/>
      <c r="AA47" s="146"/>
      <c r="AB47" s="146"/>
      <c r="AC47" s="146"/>
      <c r="AD47" s="146"/>
      <c r="AE47" s="146"/>
      <c r="AF47" s="146"/>
      <c r="AG47" s="146"/>
      <c r="AH47" s="146"/>
      <c r="AI47" s="153"/>
      <c r="AJ47" s="150" t="s">
        <v>95</v>
      </c>
      <c r="AK47" s="151"/>
      <c r="AL47" s="151"/>
      <c r="AM47" s="152"/>
    </row>
    <row r="49" spans="2:39" ht="19.5" customHeight="1">
      <c r="B49" s="161" t="s">
        <v>84</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row>
  </sheetData>
  <sheetProtection/>
  <mergeCells count="230">
    <mergeCell ref="AJ46:AM46"/>
    <mergeCell ref="B47:C47"/>
    <mergeCell ref="D47:G47"/>
    <mergeCell ref="H47:K47"/>
    <mergeCell ref="L47:T47"/>
    <mergeCell ref="W47:X47"/>
    <mergeCell ref="AA47:AI47"/>
    <mergeCell ref="AJ47:AM47"/>
    <mergeCell ref="B46:C46"/>
    <mergeCell ref="D46:G46"/>
    <mergeCell ref="AJ30:AM30"/>
    <mergeCell ref="B31:C31"/>
    <mergeCell ref="D31:G31"/>
    <mergeCell ref="H31:K31"/>
    <mergeCell ref="L31:T31"/>
    <mergeCell ref="W31:X31"/>
    <mergeCell ref="L30:T30"/>
    <mergeCell ref="W30:X30"/>
    <mergeCell ref="AA30:AI30"/>
    <mergeCell ref="H46:K46"/>
    <mergeCell ref="L46:T46"/>
    <mergeCell ref="W46:X46"/>
    <mergeCell ref="AA46:AI46"/>
    <mergeCell ref="AA21:AI21"/>
    <mergeCell ref="AA38:AI38"/>
    <mergeCell ref="AA25:AI25"/>
    <mergeCell ref="AA23:AI23"/>
    <mergeCell ref="AA24:AI24"/>
    <mergeCell ref="AA42:AI42"/>
    <mergeCell ref="L35:AI35"/>
    <mergeCell ref="L36:T36"/>
    <mergeCell ref="W36:X36"/>
    <mergeCell ref="AA36:AI36"/>
    <mergeCell ref="W23:X23"/>
    <mergeCell ref="W24:X24"/>
    <mergeCell ref="W42:X42"/>
    <mergeCell ref="W45:X45"/>
    <mergeCell ref="AA39:AI39"/>
    <mergeCell ref="AA27:AI27"/>
    <mergeCell ref="AA45:AI45"/>
    <mergeCell ref="AA31:AI31"/>
    <mergeCell ref="B49:AM49"/>
    <mergeCell ref="L19:AI19"/>
    <mergeCell ref="L20:T20"/>
    <mergeCell ref="AA20:AI20"/>
    <mergeCell ref="W20:X20"/>
    <mergeCell ref="L39:T39"/>
    <mergeCell ref="L27:T27"/>
    <mergeCell ref="L21:T21"/>
    <mergeCell ref="L38:T38"/>
    <mergeCell ref="L25:T25"/>
    <mergeCell ref="B45:C45"/>
    <mergeCell ref="D45:G45"/>
    <mergeCell ref="H45:K45"/>
    <mergeCell ref="AJ45:AM45"/>
    <mergeCell ref="L29:T29"/>
    <mergeCell ref="W29:X29"/>
    <mergeCell ref="AA29:AI29"/>
    <mergeCell ref="AJ31:AM31"/>
    <mergeCell ref="B30:C30"/>
    <mergeCell ref="D30:G30"/>
    <mergeCell ref="AA37:AI37"/>
    <mergeCell ref="B44:C44"/>
    <mergeCell ref="D44:G44"/>
    <mergeCell ref="H44:K44"/>
    <mergeCell ref="AJ44:AM44"/>
    <mergeCell ref="L44:T44"/>
    <mergeCell ref="W44:X44"/>
    <mergeCell ref="AA44:AI44"/>
    <mergeCell ref="AJ42:AM42"/>
    <mergeCell ref="L40:T40"/>
    <mergeCell ref="W40:X40"/>
    <mergeCell ref="AA40:AI40"/>
    <mergeCell ref="B43:C43"/>
    <mergeCell ref="D43:G43"/>
    <mergeCell ref="H43:K43"/>
    <mergeCell ref="AJ43:AM43"/>
    <mergeCell ref="B41:C41"/>
    <mergeCell ref="D41:G41"/>
    <mergeCell ref="H41:K41"/>
    <mergeCell ref="AJ41:AM41"/>
    <mergeCell ref="L43:T43"/>
    <mergeCell ref="W43:X43"/>
    <mergeCell ref="AA43:AI43"/>
    <mergeCell ref="B42:C42"/>
    <mergeCell ref="D42:G42"/>
    <mergeCell ref="H42:K42"/>
    <mergeCell ref="AA26:AI26"/>
    <mergeCell ref="B40:C40"/>
    <mergeCell ref="D40:G40"/>
    <mergeCell ref="H40:K40"/>
    <mergeCell ref="AJ40:AM40"/>
    <mergeCell ref="L22:T22"/>
    <mergeCell ref="W22:X22"/>
    <mergeCell ref="AA22:AI22"/>
    <mergeCell ref="L37:T37"/>
    <mergeCell ref="W37:X37"/>
    <mergeCell ref="B38:C38"/>
    <mergeCell ref="D38:G38"/>
    <mergeCell ref="H38:K38"/>
    <mergeCell ref="AJ38:AM38"/>
    <mergeCell ref="L41:T41"/>
    <mergeCell ref="W41:X41"/>
    <mergeCell ref="AA41:AI41"/>
    <mergeCell ref="B39:C39"/>
    <mergeCell ref="D39:G39"/>
    <mergeCell ref="H39:K39"/>
    <mergeCell ref="B17:K17"/>
    <mergeCell ref="B33:K33"/>
    <mergeCell ref="B35:C35"/>
    <mergeCell ref="D35:G35"/>
    <mergeCell ref="H35:K35"/>
    <mergeCell ref="B37:C37"/>
    <mergeCell ref="D37:G37"/>
    <mergeCell ref="H37:K37"/>
    <mergeCell ref="H30:K30"/>
    <mergeCell ref="D28:G28"/>
    <mergeCell ref="H28:K28"/>
    <mergeCell ref="AJ35:AM35"/>
    <mergeCell ref="B36:C36"/>
    <mergeCell ref="D36:G36"/>
    <mergeCell ref="H36:K36"/>
    <mergeCell ref="AJ36:AM36"/>
    <mergeCell ref="L28:T28"/>
    <mergeCell ref="W28:X28"/>
    <mergeCell ref="AA28:AI28"/>
    <mergeCell ref="H27:K27"/>
    <mergeCell ref="AJ27:AM27"/>
    <mergeCell ref="L23:T23"/>
    <mergeCell ref="L24:T24"/>
    <mergeCell ref="L42:T42"/>
    <mergeCell ref="L45:T45"/>
    <mergeCell ref="AJ37:AM37"/>
    <mergeCell ref="AJ39:AM39"/>
    <mergeCell ref="L26:T26"/>
    <mergeCell ref="W26:X26"/>
    <mergeCell ref="W38:X38"/>
    <mergeCell ref="W25:X25"/>
    <mergeCell ref="AJ28:AM28"/>
    <mergeCell ref="D29:G29"/>
    <mergeCell ref="H29:K29"/>
    <mergeCell ref="AJ29:AM29"/>
    <mergeCell ref="D26:G26"/>
    <mergeCell ref="H26:K26"/>
    <mergeCell ref="AJ26:AM26"/>
    <mergeCell ref="D27:G27"/>
    <mergeCell ref="AJ22:AM22"/>
    <mergeCell ref="D23:G23"/>
    <mergeCell ref="H23:K23"/>
    <mergeCell ref="AJ23:AM23"/>
    <mergeCell ref="W27:X27"/>
    <mergeCell ref="W21:X21"/>
    <mergeCell ref="AJ24:AM24"/>
    <mergeCell ref="D25:G25"/>
    <mergeCell ref="H25:K25"/>
    <mergeCell ref="AJ25:AM25"/>
    <mergeCell ref="AJ20:AM20"/>
    <mergeCell ref="D21:G21"/>
    <mergeCell ref="H21:K21"/>
    <mergeCell ref="AJ21:AM21"/>
    <mergeCell ref="W39:X39"/>
    <mergeCell ref="B26:C26"/>
    <mergeCell ref="B21:C21"/>
    <mergeCell ref="B22:C22"/>
    <mergeCell ref="B23:C23"/>
    <mergeCell ref="B24:C24"/>
    <mergeCell ref="B27:C27"/>
    <mergeCell ref="B28:C28"/>
    <mergeCell ref="B29:C29"/>
    <mergeCell ref="D20:G20"/>
    <mergeCell ref="H20:K20"/>
    <mergeCell ref="D22:G22"/>
    <mergeCell ref="H22:K22"/>
    <mergeCell ref="D24:G24"/>
    <mergeCell ref="H24:K24"/>
    <mergeCell ref="B20:C20"/>
    <mergeCell ref="B25:C25"/>
    <mergeCell ref="B2:AM2"/>
    <mergeCell ref="B4:AM4"/>
    <mergeCell ref="B6:AM6"/>
    <mergeCell ref="B19:C19"/>
    <mergeCell ref="D19:G19"/>
    <mergeCell ref="H19:K19"/>
    <mergeCell ref="AJ19:AM19"/>
    <mergeCell ref="B14:E14"/>
    <mergeCell ref="Z14:AC14"/>
    <mergeCell ref="AH14:AI14"/>
    <mergeCell ref="AJ14:AK14"/>
    <mergeCell ref="AL14:AM14"/>
    <mergeCell ref="B15:E15"/>
    <mergeCell ref="AD15:AG15"/>
    <mergeCell ref="AH15:AI15"/>
    <mergeCell ref="AJ15:AK15"/>
    <mergeCell ref="AL15:AM15"/>
    <mergeCell ref="B12:E12"/>
    <mergeCell ref="R12:U12"/>
    <mergeCell ref="AH12:AI12"/>
    <mergeCell ref="AJ12:AK12"/>
    <mergeCell ref="AL12:AM12"/>
    <mergeCell ref="B13:E13"/>
    <mergeCell ref="V13:Y13"/>
    <mergeCell ref="AH13:AI13"/>
    <mergeCell ref="AJ13:AK13"/>
    <mergeCell ref="AL13:AM13"/>
    <mergeCell ref="B10:E10"/>
    <mergeCell ref="J10:M10"/>
    <mergeCell ref="AH10:AI10"/>
    <mergeCell ref="AJ10:AK10"/>
    <mergeCell ref="AL10:AM10"/>
    <mergeCell ref="B11:E11"/>
    <mergeCell ref="N11:Q11"/>
    <mergeCell ref="AH11:AI11"/>
    <mergeCell ref="AJ11:AK11"/>
    <mergeCell ref="AL11:AM11"/>
    <mergeCell ref="Z8:AC8"/>
    <mergeCell ref="AD8:AG8"/>
    <mergeCell ref="AH8:AI8"/>
    <mergeCell ref="AJ8:AK8"/>
    <mergeCell ref="AL8:AM8"/>
    <mergeCell ref="B9:E9"/>
    <mergeCell ref="F9:I9"/>
    <mergeCell ref="AH9:AI9"/>
    <mergeCell ref="AJ9:AK9"/>
    <mergeCell ref="AL9:AM9"/>
    <mergeCell ref="B8:E8"/>
    <mergeCell ref="F8:I8"/>
    <mergeCell ref="J8:M8"/>
    <mergeCell ref="N8:Q8"/>
    <mergeCell ref="R8:U8"/>
    <mergeCell ref="V8:Y8"/>
  </mergeCells>
  <printOptions/>
  <pageMargins left="0" right="0" top="0" bottom="0" header="0.31496062992125984" footer="0.1968503937007874"/>
  <pageSetup horizontalDpi="600" verticalDpi="600" orientation="portrait" paperSize="9" scale="74" r:id="rId2"/>
  <rowBreaks count="1" manualBreakCount="1">
    <brk id="50" max="39" man="1"/>
  </rowBreaks>
  <drawing r:id="rId1"/>
</worksheet>
</file>

<file path=xl/worksheets/sheet5.xml><?xml version="1.0" encoding="utf-8"?>
<worksheet xmlns="http://schemas.openxmlformats.org/spreadsheetml/2006/main" xmlns:r="http://schemas.openxmlformats.org/officeDocument/2006/relationships">
  <dimension ref="B2:K2"/>
  <sheetViews>
    <sheetView zoomScalePageLayoutView="0" workbookViewId="0" topLeftCell="A1">
      <selection activeCell="O31" sqref="O31"/>
    </sheetView>
  </sheetViews>
  <sheetFormatPr defaultColWidth="9.00390625" defaultRowHeight="13.5"/>
  <cols>
    <col min="1" max="1" width="3.625" style="0" customWidth="1"/>
    <col min="11" max="11" width="3.625" style="0" customWidth="1"/>
  </cols>
  <sheetData>
    <row r="2" spans="2:11" ht="33.75" customHeight="1">
      <c r="B2" s="167" t="s">
        <v>113</v>
      </c>
      <c r="C2" s="167"/>
      <c r="D2" s="167"/>
      <c r="E2" s="167"/>
      <c r="F2" s="167"/>
      <c r="G2" s="167"/>
      <c r="H2" s="167"/>
      <c r="I2" s="167"/>
      <c r="J2" s="167"/>
      <c r="K2" s="166"/>
    </row>
  </sheetData>
  <sheetProtection/>
  <mergeCells count="1">
    <mergeCell ref="B2:J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lenovo</cp:lastModifiedBy>
  <cp:lastPrinted>2014-08-12T05:24:48Z</cp:lastPrinted>
  <dcterms:created xsi:type="dcterms:W3CDTF">2005-06-10T02:43:03Z</dcterms:created>
  <dcterms:modified xsi:type="dcterms:W3CDTF">2014-08-12T05:25:01Z</dcterms:modified>
  <cp:category/>
  <cp:version/>
  <cp:contentType/>
  <cp:contentStatus/>
</cp:coreProperties>
</file>